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ė\Desktop\"/>
    </mc:Choice>
  </mc:AlternateContent>
  <xr:revisionPtr revIDLastSave="0" documentId="13_ncr:1_{114ECB03-AB67-4D1F-98F2-100A53047ED5}" xr6:coauthVersionLast="47" xr6:coauthVersionMax="47" xr10:uidLastSave="{00000000-0000-0000-0000-000000000000}"/>
  <bookViews>
    <workbookView xWindow="-120" yWindow="-120" windowWidth="29040" windowHeight="15840" tabRatio="756" activeTab="2" xr2:uid="{00000000-000D-0000-FFFF-FFFF00000000}"/>
  </bookViews>
  <sheets>
    <sheet name="progimn" sheetId="23" r:id="rId1"/>
    <sheet name="pagrind" sheetId="24" r:id="rId2"/>
    <sheet name="suc" sheetId="25" r:id="rId3"/>
    <sheet name="gimn" sheetId="26" r:id="rId4"/>
    <sheet name="meno" sheetId="27" r:id="rId5"/>
    <sheet name="src" sheetId="28" r:id="rId6"/>
    <sheet name="darželiai" sheetId="29" r:id="rId7"/>
    <sheet name="KMSA išlaikymas" sheetId="19" state="hidden" r:id="rId8"/>
    <sheet name="pspc" sheetId="30" r:id="rId9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5" l="1"/>
  <c r="G26" i="24"/>
  <c r="G18" i="30" l="1"/>
  <c r="G25" i="30"/>
  <c r="G17" i="30"/>
  <c r="F42" i="30"/>
  <c r="F35" i="30"/>
  <c r="G26" i="30"/>
  <c r="G24" i="30"/>
  <c r="F43" i="29"/>
  <c r="F36" i="29"/>
  <c r="G26" i="29"/>
  <c r="G27" i="29" s="1"/>
  <c r="G25" i="29"/>
  <c r="F47" i="30" l="1"/>
  <c r="F48" i="29"/>
  <c r="F44" i="28" l="1"/>
  <c r="F37" i="28"/>
  <c r="G27" i="28"/>
  <c r="G28" i="28" s="1"/>
  <c r="G26" i="28"/>
  <c r="F49" i="28" l="1"/>
  <c r="G28" i="27"/>
  <c r="F45" i="27"/>
  <c r="F38" i="27"/>
  <c r="G27" i="27"/>
  <c r="F49" i="26"/>
  <c r="F42" i="26"/>
  <c r="G30" i="26"/>
  <c r="G31" i="26" s="1"/>
  <c r="G26" i="26"/>
  <c r="G27" i="26" s="1"/>
  <c r="F40" i="25"/>
  <c r="F33" i="25"/>
  <c r="F32" i="25" s="1"/>
  <c r="G22" i="25"/>
  <c r="G23" i="25" s="1"/>
  <c r="G24" i="25" l="1"/>
  <c r="F50" i="27"/>
  <c r="G29" i="27"/>
  <c r="G32" i="26"/>
  <c r="G33" i="26" s="1"/>
  <c r="F54" i="26"/>
  <c r="F45" i="25"/>
  <c r="F49" i="24" l="1"/>
  <c r="F42" i="24"/>
  <c r="G30" i="24"/>
  <c r="G31" i="24" s="1"/>
  <c r="G27" i="24"/>
  <c r="F42" i="23"/>
  <c r="G32" i="24" l="1"/>
  <c r="G33" i="24" s="1"/>
  <c r="F54" i="24"/>
  <c r="G30" i="23"/>
  <c r="G31" i="23" s="1"/>
  <c r="G26" i="23"/>
  <c r="G27" i="23" s="1"/>
  <c r="G32" i="23" s="1"/>
  <c r="G33" i="23" s="1"/>
  <c r="F49" i="23"/>
  <c r="I28" i="19"/>
  <c r="M28" i="19"/>
  <c r="I29" i="19"/>
  <c r="J29" i="19"/>
  <c r="N29" i="19"/>
  <c r="M29" i="19" s="1"/>
  <c r="I30" i="19"/>
  <c r="M30" i="19"/>
  <c r="I31" i="19"/>
  <c r="J31" i="19"/>
  <c r="J32" i="19" s="1"/>
  <c r="N31" i="19"/>
  <c r="M31" i="19"/>
  <c r="K32" i="19"/>
  <c r="L32" i="19"/>
  <c r="O32" i="19"/>
  <c r="P32" i="19"/>
  <c r="I34" i="19"/>
  <c r="J34" i="19"/>
  <c r="J35" i="19" s="1"/>
  <c r="J36" i="19" s="1"/>
  <c r="I35" i="19"/>
  <c r="L35" i="19"/>
  <c r="L36" i="19" s="1"/>
  <c r="M35" i="19"/>
  <c r="N35" i="19"/>
  <c r="P35" i="19"/>
  <c r="P36" i="19" s="1"/>
  <c r="K36" i="19"/>
  <c r="O36" i="19"/>
  <c r="I38" i="19"/>
  <c r="M38" i="19"/>
  <c r="M39" i="19" s="1"/>
  <c r="J39" i="19"/>
  <c r="L39" i="19"/>
  <c r="N39" i="19"/>
  <c r="P39" i="19"/>
  <c r="I40" i="19"/>
  <c r="M40" i="19"/>
  <c r="M41" i="19" s="1"/>
  <c r="J41" i="19"/>
  <c r="L41" i="19"/>
  <c r="L42" i="19"/>
  <c r="N41" i="19"/>
  <c r="P41" i="19"/>
  <c r="K42" i="19"/>
  <c r="O42" i="19"/>
  <c r="M44" i="19"/>
  <c r="J141" i="19"/>
  <c r="K141" i="19"/>
  <c r="K142" i="19" s="1"/>
  <c r="L141" i="19"/>
  <c r="L142" i="19" s="1"/>
  <c r="N141" i="19"/>
  <c r="O141" i="19"/>
  <c r="P141" i="19"/>
  <c r="N42" i="19" l="1"/>
  <c r="P42" i="19"/>
  <c r="N36" i="19"/>
  <c r="M36" i="19" s="1"/>
  <c r="O142" i="19"/>
  <c r="I141" i="19"/>
  <c r="I41" i="19"/>
  <c r="I39" i="19"/>
  <c r="I36" i="19"/>
  <c r="N32" i="19"/>
  <c r="M32" i="19" s="1"/>
  <c r="I32" i="19"/>
  <c r="F54" i="23"/>
  <c r="M42" i="19"/>
  <c r="P142" i="19"/>
  <c r="M141" i="19"/>
  <c r="J42" i="19"/>
  <c r="J142" i="19" s="1"/>
  <c r="I142" i="19" s="1"/>
  <c r="N142" i="19" l="1"/>
  <c r="M142" i="19" s="1"/>
  <c r="I42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Vartotojas</author>
  </authors>
  <commentList>
    <comment ref="D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Vartotojas:</t>
        </r>
        <r>
          <rPr>
            <sz val="9"/>
            <color indexed="81"/>
            <rFont val="Tahoma"/>
            <family val="2"/>
          </rPr>
          <t xml:space="preserve">
įrašot savo priemonės Nr.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Vartotojas</author>
  </authors>
  <commentList>
    <comment ref="D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Vartotojas:</t>
        </r>
        <r>
          <rPr>
            <sz val="9"/>
            <color indexed="81"/>
            <rFont val="Tahoma"/>
            <family val="2"/>
          </rPr>
          <t xml:space="preserve">
įrašot savo priemonės Nr.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Vartotojas</author>
  </authors>
  <commentList>
    <comment ref="D1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Vartotojas:</t>
        </r>
        <r>
          <rPr>
            <sz val="9"/>
            <color indexed="81"/>
            <rFont val="Tahoma"/>
            <family val="2"/>
          </rPr>
          <t xml:space="preserve">
įrašot savo priemonės Nr.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Vartotojas</author>
  </authors>
  <commentList>
    <comment ref="D1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Vartotojas:</t>
        </r>
        <r>
          <rPr>
            <sz val="9"/>
            <color indexed="81"/>
            <rFont val="Tahoma"/>
            <family val="2"/>
          </rPr>
          <t xml:space="preserve">
įrašot savo priemonės Nr.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Vartotojas</author>
  </authors>
  <commentList>
    <comment ref="D1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Vartotojas:</t>
        </r>
        <r>
          <rPr>
            <sz val="9"/>
            <color indexed="81"/>
            <rFont val="Tahoma"/>
            <family val="2"/>
          </rPr>
          <t xml:space="preserve">
įrašot savo priemonės Nr.</t>
        </r>
      </text>
    </comment>
  </commentList>
</comments>
</file>

<file path=xl/sharedStrings.xml><?xml version="1.0" encoding="utf-8"?>
<sst xmlns="http://schemas.openxmlformats.org/spreadsheetml/2006/main" count="1292" uniqueCount="283">
  <si>
    <t>Atsakingi vykdytojai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</si>
  <si>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</si>
  <si>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</si>
  <si>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</si>
  <si>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</si>
  <si>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</si>
  <si>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</si>
  <si>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</si>
  <si>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</si>
  <si>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</si>
  <si>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</si>
  <si>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</si>
  <si>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</si>
  <si>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</si>
  <si>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Iš viso:</t>
  </si>
  <si>
    <t>Iš viso uždaviniui:</t>
  </si>
  <si>
    <t>Iš viso programai:</t>
  </si>
  <si>
    <t>Iš viso tikslui:</t>
  </si>
  <si>
    <t>Pavadinimas</t>
  </si>
  <si>
    <t>Iš jų darbo užmokesčiui</t>
  </si>
  <si>
    <t>Turtui įsigyti ir finansiniams įsipareigojimams vykdyti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</si>
  <si>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</si>
  <si>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</si>
  <si>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</si>
  <si>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</si>
  <si>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</si>
  <si>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</si>
  <si>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</si>
  <si>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</si>
  <si>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</si>
  <si>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</si>
  <si>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</si>
  <si>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</si>
  <si>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</si>
  <si>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</si>
  <si>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</si>
  <si>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</si>
  <si>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</si>
  <si>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</si>
  <si>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</si>
  <si>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</si>
  <si>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</si>
  <si>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</si>
  <si>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</si>
  <si>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</si>
  <si>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</si>
  <si>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</si>
  <si>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</si>
  <si>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</si>
  <si>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</si>
  <si>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</si>
  <si>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</si>
  <si>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</si>
  <si>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</si>
  <si>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</si>
  <si>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</si>
  <si>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</si>
  <si>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</si>
  <si>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</si>
  <si>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</si>
  <si>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</si>
  <si>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</si>
  <si>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</si>
  <si>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</si>
  <si>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</si>
  <si>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</si>
  <si>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</si>
  <si>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</si>
  <si>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</si>
  <si>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</si>
  <si>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</si>
  <si>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</si>
  <si>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</si>
  <si>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</si>
  <si>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</si>
  <si>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</si>
  <si>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</si>
  <si>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</si>
  <si>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</si>
  <si>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</si>
  <si>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</si>
  <si>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</si>
  <si>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</si>
  <si>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</si>
  <si>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</si>
  <si>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</si>
  <si>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</si>
  <si>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</si>
  <si>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</si>
  <si>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</si>
  <si>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</si>
  <si>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</si>
  <si>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</si>
  <si>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</si>
  <si>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</si>
  <si>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</si>
  <si>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</si>
  <si>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</si>
  <si>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</si>
  <si>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</si>
  <si>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</si>
  <si>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</si>
  <si>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</si>
  <si>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</si>
  <si>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</si>
  <si>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</si>
  <si>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</si>
  <si>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</si>
  <si>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</si>
  <si>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</si>
  <si>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</si>
  <si>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</si>
  <si>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</si>
  <si>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</si>
  <si>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</si>
  <si>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</si>
  <si>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</si>
  <si>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</si>
  <si>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</si>
  <si>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</si>
  <si>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</si>
  <si>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</si>
  <si>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</si>
  <si>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</si>
  <si>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</si>
  <si>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</si>
  <si>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</si>
  <si>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</si>
  <si>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</si>
  <si>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</si>
  <si>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</si>
  <si>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</si>
  <si>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</si>
  <si>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</si>
  <si>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t>Programos kodas</t>
  </si>
  <si>
    <t xml:space="preserve">PATVIRTINTA </t>
  </si>
  <si>
    <t>Finansavimo šaltiniai</t>
  </si>
  <si>
    <t>SAVIVALDYBĖS LĖŠOS, IŠ VISO:</t>
  </si>
  <si>
    <t>SAVIVALDYBĖS BIUDŽETAS:</t>
  </si>
  <si>
    <t>KITI ŠALTINIAI, IŠ VISO</t>
  </si>
  <si>
    <t>Europos Sąjungos paramos lėšos ES</t>
  </si>
  <si>
    <t>IŠ VISO:</t>
  </si>
  <si>
    <t>Kitų šaltinių lėšos (2 proc. parama, labdara ir kt.)    KT</t>
  </si>
  <si>
    <t>Savivaldybės biudžeto lėšos SB</t>
  </si>
  <si>
    <t>Įstaigų pajamos SB (SP)</t>
  </si>
  <si>
    <t>Aplinkos apsaugos rėmimo specialioji programa SB (AA)</t>
  </si>
  <si>
    <t>Mato vnt.</t>
  </si>
  <si>
    <r>
      <t>Paaiškinimai:</t>
    </r>
    <r>
      <rPr>
        <sz val="10"/>
        <rFont val="Times New Roman"/>
        <family val="1"/>
        <charset val="186"/>
      </rPr>
      <t xml:space="preserve">
</t>
    </r>
    <r>
      <rPr>
        <i/>
        <sz val="10"/>
        <rFont val="Times New Roman"/>
        <family val="1"/>
        <charset val="186"/>
      </rPr>
      <t xml:space="preserve">Programos, tikslai ir uždaviniai – </t>
    </r>
    <r>
      <rPr>
        <sz val="10"/>
        <rFont val="Times New Roman"/>
        <family val="1"/>
        <charset val="186"/>
      </rPr>
      <t>iš strateginio veiklos plano perkeliami atitinkamos programos tikslai ir uždaviniai;</t>
    </r>
    <r>
      <rPr>
        <i/>
        <sz val="10"/>
        <rFont val="Times New Roman"/>
        <family val="1"/>
        <charset val="186"/>
      </rPr>
      <t xml:space="preserve">
Priemonės – </t>
    </r>
    <r>
      <rPr>
        <sz val="10"/>
        <rFont val="Times New Roman"/>
        <family val="1"/>
        <charset val="186"/>
      </rPr>
      <t xml:space="preserve">perkeliamos atitinkamiems metams atitinkamam skyriui aktualios savivaldybės strateginio veiklos plano priemonės;  </t>
    </r>
    <r>
      <rPr>
        <i/>
        <sz val="10"/>
        <rFont val="Times New Roman"/>
        <family val="1"/>
        <charset val="186"/>
      </rPr>
      <t xml:space="preserve">                                                                             
Vertinimo kriterijus –  </t>
    </r>
    <r>
      <rPr>
        <sz val="10"/>
        <rFont val="Times New Roman"/>
        <family val="1"/>
        <charset val="186"/>
      </rPr>
      <t>rodiklis, suteikiantis informaciją apie institucijos strateginio tikslo, programos tikslo ar uždavinio įgyvendinimą.</t>
    </r>
    <r>
      <rPr>
        <i/>
        <sz val="10"/>
        <rFont val="Times New Roman"/>
        <family val="1"/>
        <charset val="186"/>
      </rPr>
      <t xml:space="preserve">
Atsakingi vykdytojai –</t>
    </r>
    <r>
      <rPr>
        <sz val="10"/>
        <rFont val="Times New Roman"/>
        <family val="1"/>
        <charset val="186"/>
      </rPr>
      <t xml:space="preserve"> prie veiklų nurodomi už jų vykdymą atsakingi vykdytojai; kaip vykdytojai gali būti nurodomi  darbuotojai.
</t>
    </r>
    <r>
      <rPr>
        <i/>
        <sz val="10"/>
        <rFont val="Times New Roman"/>
        <family val="1"/>
        <charset val="186"/>
      </rPr>
      <t xml:space="preserve">Asignavimai </t>
    </r>
    <r>
      <rPr>
        <sz val="10"/>
        <rFont val="Times New Roman"/>
        <family val="1"/>
        <charset val="186"/>
      </rPr>
      <t xml:space="preserve">– priemonių ar veiklų įgyvendinimui užtikrinti reikalingos savivaldybės biudžeto ar kitų finansavimo šaltinių lėšos; savivaldybės biudžeto asignavimų suma turi atitikti savivaldybės biudžete atitinkamam asignavimų valdytojui numatomus skirti asignavimus;
</t>
    </r>
    <r>
      <rPr>
        <b/>
        <sz val="10"/>
        <rFont val="Times New Roman"/>
        <family val="1"/>
        <charset val="186"/>
      </rPr>
      <t/>
    </r>
  </si>
  <si>
    <t>Planuota reikšmė</t>
  </si>
  <si>
    <t>Savivaldybės parduodamas turtas SPT</t>
  </si>
  <si>
    <t>Savivaldybės skolintos lėšos  SB (SL)</t>
  </si>
  <si>
    <t>(įstaigos pavadinimas, kodas)</t>
  </si>
  <si>
    <t>METŲ VEIKLOS PLANAS</t>
  </si>
  <si>
    <t>Valstybės biudžeto lėšos LR VB</t>
  </si>
  <si>
    <t>Specialioji tikslinė dotacija SB (VB)</t>
  </si>
  <si>
    <t>Vnt.</t>
  </si>
  <si>
    <t>SB (VB)</t>
  </si>
  <si>
    <t>2023</t>
  </si>
  <si>
    <t>Stebėsenos rodiklio pavadinimas</t>
  </si>
  <si>
    <t>Stebėsenos rodiklio kodas</t>
  </si>
  <si>
    <t>proc.</t>
  </si>
  <si>
    <t>Lėšos biudžetiniams 2023-iesiems metams, Eur</t>
  </si>
  <si>
    <t>Plungės rajono savivaldybės administracijos direktoriaus 2023m. vasario 7 d. įsakymu  Nr. DE-89</t>
  </si>
  <si>
    <t>001</t>
  </si>
  <si>
    <t>Teikti kokybiškas ir prieinamas ikimokyklinio, priešmokyklinio, bendrojo, neformaliojo ugdymo paslaugas, atliepiant ateities ekonomikos poreikius</t>
  </si>
  <si>
    <t>Naujai komplektuojamų priešmokyklinio ugdymo grupių, kuriose yra ne daugiau kaip 20 mokinių, dalis</t>
  </si>
  <si>
    <t>Švietimo pagalbą gaunančių mokinių dalis, nuo mokinių, kuriems tokia pagalba yra nustatyta, skaičiaus</t>
  </si>
  <si>
    <t>Vienai sąlyginei mokytojo pareigybei tenkančių mokinių skaičius bendrojo ugdymo mokyklose</t>
  </si>
  <si>
    <t>Pagrindinio ugdymo pasiekimų patikrinimo metu bent pagrindinį mokymosi pasiekimų lygį pasiekusių mokinių dalis (lietuvių kalba, matematika)</t>
  </si>
  <si>
    <t>Tris ir daugiau valstybinių brandos egzaminų išlaikiusių abiturientų dalis</t>
  </si>
  <si>
    <t>Neformaliojo vaikų švietimo programose dalyvavusių vaikų dalis nuo bendro rajono vaikų skaičiaus</t>
  </si>
  <si>
    <t xml:space="preserve">3–5 metų vaikų, ugdomų švietimo įstaigose, dalis </t>
  </si>
  <si>
    <t>R-001-01-01-01</t>
  </si>
  <si>
    <t>R-001-01-01-02</t>
  </si>
  <si>
    <t>R-001-01-01-03</t>
  </si>
  <si>
    <t>R-001-01-01-04</t>
  </si>
  <si>
    <t>R-001-01-01-05</t>
  </si>
  <si>
    <t>R-001-01-01-06</t>
  </si>
  <si>
    <t>R-001-01-01-07</t>
  </si>
  <si>
    <t>vnt.</t>
  </si>
  <si>
    <t>Organizuoti  kokybišką ir prieinamą ugdymą ikimokyklinio ugdymo įstaigose, bendrojo ugdymo mokyklose bei neformaliojo vaikų švietimo įstaigose</t>
  </si>
  <si>
    <t>SB (SP)</t>
  </si>
  <si>
    <t>xx mokyklos veikla (TP)</t>
  </si>
  <si>
    <t>Organizuoti  kokybišką ir prieinamą ugdymą ikimokyklinio ugdymo įstaigose, bendrojo ugdymo mokyklose bei neformaliojo vaikų švietimo įstaigose (TP)</t>
  </si>
  <si>
    <t xml:space="preserve">100 mokinių tenkančių kompiuterių skaičius </t>
  </si>
  <si>
    <t>R-001-01-02-01</t>
  </si>
  <si>
    <t>29,06</t>
  </si>
  <si>
    <t>Mokinių aprūpinimas IKT įranga bendrojo ugdymo mokyklose(PP)</t>
  </si>
  <si>
    <t>Įsigytų IKT įrangos vienetų skaičius, skirtų mokymuisi, skaičius</t>
  </si>
  <si>
    <t xml:space="preserve">P-001-01-02-01-01 </t>
  </si>
  <si>
    <t>Nepedagoginių darbuotojų etatų dalis nuo bendro darbuotojų etatų skaičiaus</t>
  </si>
  <si>
    <t>V-001-01-01-01-06</t>
  </si>
  <si>
    <t>Matematikos 8 klasės NMPP, šalies vidurkį pasiekusių mokinių dalis</t>
  </si>
  <si>
    <t>Be pateisinamos priežasties praleistų pamokų dalis nuo visų praleistų pamokų skaičiaus</t>
  </si>
  <si>
    <t>Švietimo pagalbos darbuotojų (etatų), tenkančių 100 mokinių, skaičius</t>
  </si>
  <si>
    <t>V-001-01-01-01-01 (VB)</t>
  </si>
  <si>
    <t>V-001-01-01-01-02 (VB)</t>
  </si>
  <si>
    <t>V-001-01-01-01-03 (VB)</t>
  </si>
  <si>
    <t>Pedagogų, kėlusių kvalifikaciją, dalis</t>
  </si>
  <si>
    <t>V-001-01-01-01-04 (VB)</t>
  </si>
  <si>
    <t>V-001-01-01-01-05 (VB)</t>
  </si>
  <si>
    <t>Mokinių, lankančių neformaliojo švietimo programas (organizuojamas mokyklos), dalis</t>
  </si>
  <si>
    <t>koef.</t>
  </si>
  <si>
    <t>2023-ųjų metų asignavimų patvirtintas planas</t>
  </si>
  <si>
    <t>V-001-01-01-02-01 (VB)</t>
  </si>
  <si>
    <t>V-001-01-01-02-02 (VB)</t>
  </si>
  <si>
    <t>V-001-01-01-02-03 (VB)</t>
  </si>
  <si>
    <t>V-001-01-01-02-04 (VB)</t>
  </si>
  <si>
    <t>V-001-01-01-02-05 (VB)</t>
  </si>
  <si>
    <t>V-001-01-01-02-06</t>
  </si>
  <si>
    <t>jucio</t>
  </si>
  <si>
    <t>ryto</t>
  </si>
  <si>
    <t>senamiestis</t>
  </si>
  <si>
    <t>V-001-01-01-04-01 (VB)</t>
  </si>
  <si>
    <t>V-001-01-01-04-02 (VB)</t>
  </si>
  <si>
    <t>V-001-01-01-04-03 (VB)</t>
  </si>
  <si>
    <t>V-001-01-01-04-04 (VB)</t>
  </si>
  <si>
    <t>V-001-01-01-04-05 (VB)</t>
  </si>
  <si>
    <t>Mokinių, gyvenančių Centro bendrabutyje, dalis</t>
  </si>
  <si>
    <t>Pavežamų mokinių dalis nuo bendro mokinių skaičiaus</t>
  </si>
  <si>
    <t>V-001-01-01-04-06</t>
  </si>
  <si>
    <t>V-001-01-01-07-01 (VB)</t>
  </si>
  <si>
    <t>V-001-01-01-07-02 (VB)</t>
  </si>
  <si>
    <t>V-001-01-01-07-03 (VB)</t>
  </si>
  <si>
    <t>V-001-01-01-07-04 (VB)</t>
  </si>
  <si>
    <t>V-001-01-01-07-05 (VB)</t>
  </si>
  <si>
    <t>V-001-01-01-07-06</t>
  </si>
  <si>
    <t>alsėdžiai</t>
  </si>
  <si>
    <t>žem kalvarija</t>
  </si>
  <si>
    <t>V-001-01-01-11-01 (SB/VB)</t>
  </si>
  <si>
    <t>V-001-01-01-11-02</t>
  </si>
  <si>
    <t>Įstaigos mokinių skaičius</t>
  </si>
  <si>
    <t xml:space="preserve">V-001-01-01-11-03 </t>
  </si>
  <si>
    <t xml:space="preserve">Mokinių, dalyvavusių regioniniuose, respublikiniuose, tarptautiniuose renginiuose, konkursuose, skaičius per metus </t>
  </si>
  <si>
    <t>V-001-01-01-11-04</t>
  </si>
  <si>
    <t>Laimėtų prizinių vietų dalis regioniniuose, respublikiniuose, tarptautiniuose renginiuose, konkursuose nuo bendro dalyvavusiųjų skaičiaus neformaliojo ugdymo įstaigose</t>
  </si>
  <si>
    <t>V-001-01-01-11-05</t>
  </si>
  <si>
    <t>Vykdomų renginių skaičius</t>
  </si>
  <si>
    <t>V-001-01-01-11-06</t>
  </si>
  <si>
    <t>Renginiuose dalyvavusių žmonių skaičius</t>
  </si>
  <si>
    <t>asm.</t>
  </si>
  <si>
    <t xml:space="preserve">V-001-01-01-13-01 </t>
  </si>
  <si>
    <t>Lietuvos čempionatų nugalėtojų/ prizininkų skaičius</t>
  </si>
  <si>
    <t>V-001-01-01-13-02</t>
  </si>
  <si>
    <t>V-001-01-01-13-03 (SB/VB)</t>
  </si>
  <si>
    <t>Trenerių, kėlusių kvalifikaciją, dalis</t>
  </si>
  <si>
    <t>V-001-01-01-13-04</t>
  </si>
  <si>
    <t>V-001-01-01-13-05</t>
  </si>
  <si>
    <t>V-001-01-01-14-01 (SB/VB)</t>
  </si>
  <si>
    <t>V-001-01-01-14-02 (SB/VB)</t>
  </si>
  <si>
    <t>Naujai komplektuojamų ugdymo grupių, kuriose yra ne daugiau kaip 20 mokinių, dalis</t>
  </si>
  <si>
    <t>V-001-01-01-14-03 (SB/VB)</t>
  </si>
  <si>
    <t>Vaikų, ugdomų pagal ikimokyklinio ugdymo programą, skaičius</t>
  </si>
  <si>
    <t>V-001-01-01-14-04 (SB/VB)</t>
  </si>
  <si>
    <t>Vaikų, ugdomų pagal priešmokyklinio ugdymo programą, skaičius</t>
  </si>
  <si>
    <t>Gerinti ugdymo kokybę bei užtikrinti švietimo pagalbą Plungės rajono švietimo įstaigose</t>
  </si>
  <si>
    <t>Plungės paslaugų ir švietimo pagalbos centro veikla   (TP)</t>
  </si>
  <si>
    <t>R-001-02-01-01</t>
  </si>
  <si>
    <t xml:space="preserve">Asmenų, kuriems suteikta specialioji ir psichologinė pagalba, dalis nuo bendro mokinių ir vaikų skaičiaus </t>
  </si>
  <si>
    <t>V-001-02-01-01-01 (VB)</t>
  </si>
  <si>
    <t>Asmenų, kuriems atliktas specialiųjų poreikių įvertinimas, skaičius</t>
  </si>
  <si>
    <t>V-001-02-01-01-02 (VB)</t>
  </si>
  <si>
    <t>Individualią/ grupinę švietimo pagalbą gavusių asmenų skaičius</t>
  </si>
  <si>
    <t xml:space="preserve">V-001-02-01-01-03 </t>
  </si>
  <si>
    <t xml:space="preserve">Mokytojų, dalyvavusių kvalifikacijos tobulinimo renginiuose (seminaruose, konferencijose, edukacinėse išvykose, metodinės veiklos ir gerosios patirties sklaidos renginiuose ir kt.,), skaičius   </t>
  </si>
  <si>
    <t>Užtikrinti kokybišką neformaliojo suaugusiųjų švietimo veiklą</t>
  </si>
  <si>
    <t>R-001-04-01-01</t>
  </si>
  <si>
    <t>Dalyvavusių neformaliojo suaugusių švietimo veiklose asmenų dalis nuo vyresnių nei 65 metų asmenų skaičiaus</t>
  </si>
  <si>
    <t>Trečiojo amžiaus universiteto (TAU) veiklos organizavimas (TP)</t>
  </si>
  <si>
    <t>V-001-04-01-01-01</t>
  </si>
  <si>
    <t>TAU klausytojų skaičius</t>
  </si>
  <si>
    <t>V-001-04-01-01-02</t>
  </si>
  <si>
    <t>TAU renginių skaičius</t>
  </si>
  <si>
    <t>Ugdymo kokybės, sporto ir modernios aplinkos užtikrinimo programa</t>
  </si>
  <si>
    <t>Padidinti informacinių technologijų naudojimą bendrojo ugdymo mokyklose</t>
  </si>
  <si>
    <t>Organizuoti kokybišką švietimo pagalbą ir rūpintis pagalbos prieinamumu Plungės rajone (T)</t>
  </si>
  <si>
    <t>Įgyvendinti neformaliojo suaugusiųjų švietimo programą  (T)</t>
  </si>
  <si>
    <t>Plungės specialiojo ugdymo centras</t>
  </si>
  <si>
    <t>Kamilė Kundrotaitė-Astreikienė</t>
  </si>
  <si>
    <t>Plungės specialiojo ugdymo centro veikla (TP)</t>
  </si>
  <si>
    <t>34400</t>
  </si>
  <si>
    <t>1463500</t>
  </si>
  <si>
    <t>26800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</si>
</sst>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;[Red]#,##0.0"/>
    <numFmt numFmtId="166" formatCode="0.00;[Red]0.00"/>
    <numFmt numFmtId="167" formatCode="#,##0.0"/>
  </numFmts>
  <fonts count="39">
    <font>
      <sz val="10"/>
      <name val="Arial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b/>
      <u/>
      <sz val="10"/>
      <name val="Times New Roman"/>
      <family val="1"/>
      <charset val="186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indexed="14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rgb="FFFF00FF"/>
      <name val="Times New Roman"/>
      <family val="1"/>
      <charset val="186"/>
    </font>
    <font>
      <b/>
      <sz val="11"/>
      <name val="Times New Roman"/>
      <family val="1"/>
    </font>
    <font>
      <b/>
      <sz val="10"/>
      <color rgb="FFFF0000"/>
      <name val="Times New Roman"/>
      <family val="1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2" fillId="0" borderId="0"/>
    <xf numFmtId="0" fontId="14" fillId="0" borderId="0"/>
    <xf numFmtId="0" fontId="12" fillId="0" borderId="0"/>
    <xf numFmtId="0" fontId="31" fillId="0" borderId="0"/>
    <xf numFmtId="0" fontId="13" fillId="0" borderId="0"/>
  </cellStyleXfs>
  <cellXfs count="537">
    <xf numFmtId="0" fontId="0" fillId="0" borderId="0" xfId="0"/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11" fillId="0" borderId="1" xfId="1" applyFont="1" applyBorder="1" applyAlignment="1">
      <alignment horizontal="center" vertical="center" textRotation="90" wrapText="1"/>
    </xf>
    <xf numFmtId="49" fontId="5" fillId="2" borderId="2" xfId="1" applyNumberFormat="1" applyFont="1" applyFill="1" applyBorder="1" applyAlignment="1">
      <alignment horizontal="center" vertical="top"/>
    </xf>
    <xf numFmtId="49" fontId="5" fillId="2" borderId="3" xfId="1" applyNumberFormat="1" applyFont="1" applyFill="1" applyBorder="1" applyAlignment="1">
      <alignment horizontal="center" vertical="top"/>
    </xf>
    <xf numFmtId="0" fontId="14" fillId="0" borderId="4" xfId="1" applyFont="1" applyBorder="1" applyAlignment="1">
      <alignment vertical="top" wrapText="1"/>
    </xf>
    <xf numFmtId="49" fontId="5" fillId="3" borderId="5" xfId="1" applyNumberFormat="1" applyFont="1" applyFill="1" applyBorder="1" applyAlignment="1">
      <alignment horizontal="center" vertical="top"/>
    </xf>
    <xf numFmtId="49" fontId="5" fillId="3" borderId="6" xfId="1" applyNumberFormat="1" applyFont="1" applyFill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14" fillId="0" borderId="8" xfId="1" applyFont="1" applyBorder="1" applyAlignment="1">
      <alignment horizontal="center" vertical="top"/>
    </xf>
    <xf numFmtId="49" fontId="6" fillId="0" borderId="9" xfId="1" applyNumberFormat="1" applyFont="1" applyBorder="1" applyAlignment="1">
      <alignment horizontal="center" vertical="top"/>
    </xf>
    <xf numFmtId="0" fontId="14" fillId="0" borderId="10" xfId="1" applyFont="1" applyBorder="1" applyAlignment="1">
      <alignment horizontal="center" vertical="top" wrapText="1"/>
    </xf>
    <xf numFmtId="164" fontId="5" fillId="4" borderId="3" xfId="1" applyNumberFormat="1" applyFont="1" applyFill="1" applyBorder="1" applyAlignment="1">
      <alignment horizontal="center" vertical="top"/>
    </xf>
    <xf numFmtId="164" fontId="2" fillId="0" borderId="5" xfId="1" applyNumberFormat="1" applyFont="1" applyBorder="1" applyAlignment="1">
      <alignment horizontal="center" vertical="top"/>
    </xf>
    <xf numFmtId="164" fontId="5" fillId="4" borderId="11" xfId="1" applyNumberFormat="1" applyFont="1" applyFill="1" applyBorder="1" applyAlignment="1">
      <alignment horizontal="center" vertical="top"/>
    </xf>
    <xf numFmtId="0" fontId="5" fillId="4" borderId="12" xfId="1" applyFont="1" applyFill="1" applyBorder="1" applyAlignment="1">
      <alignment horizontal="right" vertical="top" wrapText="1"/>
    </xf>
    <xf numFmtId="164" fontId="2" fillId="0" borderId="13" xfId="1" applyNumberFormat="1" applyFont="1" applyBorder="1" applyAlignment="1">
      <alignment horizontal="center" vertical="top"/>
    </xf>
    <xf numFmtId="164" fontId="2" fillId="0" borderId="14" xfId="1" applyNumberFormat="1" applyFont="1" applyBorder="1" applyAlignment="1">
      <alignment horizontal="center" vertical="top"/>
    </xf>
    <xf numFmtId="164" fontId="6" fillId="0" borderId="15" xfId="1" applyNumberFormat="1" applyFont="1" applyBorder="1" applyAlignment="1">
      <alignment horizontal="center" vertical="top"/>
    </xf>
    <xf numFmtId="49" fontId="5" fillId="3" borderId="16" xfId="1" applyNumberFormat="1" applyFont="1" applyFill="1" applyBorder="1" applyAlignment="1">
      <alignment horizontal="center" vertical="top"/>
    </xf>
    <xf numFmtId="49" fontId="5" fillId="3" borderId="6" xfId="1" applyNumberFormat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/>
    </xf>
    <xf numFmtId="164" fontId="5" fillId="4" borderId="17" xfId="1" applyNumberFormat="1" applyFont="1" applyFill="1" applyBorder="1" applyAlignment="1">
      <alignment horizontal="center" vertical="top"/>
    </xf>
    <xf numFmtId="164" fontId="5" fillId="4" borderId="18" xfId="1" applyNumberFormat="1" applyFont="1" applyFill="1" applyBorder="1" applyAlignment="1">
      <alignment horizontal="center" vertical="top"/>
    </xf>
    <xf numFmtId="164" fontId="5" fillId="4" borderId="6" xfId="1" applyNumberFormat="1" applyFont="1" applyFill="1" applyBorder="1" applyAlignment="1">
      <alignment horizontal="center" vertical="top"/>
    </xf>
    <xf numFmtId="0" fontId="5" fillId="4" borderId="10" xfId="1" applyFont="1" applyFill="1" applyBorder="1" applyAlignment="1">
      <alignment horizontal="right" vertical="top" wrapText="1"/>
    </xf>
    <xf numFmtId="164" fontId="5" fillId="4" borderId="19" xfId="1" applyNumberFormat="1" applyFont="1" applyFill="1" applyBorder="1" applyAlignment="1">
      <alignment horizontal="center" vertical="top"/>
    </xf>
    <xf numFmtId="164" fontId="5" fillId="4" borderId="20" xfId="1" applyNumberFormat="1" applyFont="1" applyFill="1" applyBorder="1" applyAlignment="1">
      <alignment horizontal="center" vertical="top"/>
    </xf>
    <xf numFmtId="0" fontId="6" fillId="0" borderId="21" xfId="1" applyFont="1" applyBorder="1" applyAlignment="1">
      <alignment horizontal="center" vertical="top" wrapText="1"/>
    </xf>
    <xf numFmtId="164" fontId="6" fillId="0" borderId="22" xfId="1" applyNumberFormat="1" applyFont="1" applyBorder="1" applyAlignment="1">
      <alignment horizontal="center" vertical="top"/>
    </xf>
    <xf numFmtId="164" fontId="6" fillId="0" borderId="23" xfId="1" applyNumberFormat="1" applyFont="1" applyBorder="1" applyAlignment="1">
      <alignment horizontal="center" vertical="top"/>
    </xf>
    <xf numFmtId="164" fontId="6" fillId="0" borderId="24" xfId="1" applyNumberFormat="1" applyFont="1" applyBorder="1" applyAlignment="1">
      <alignment horizontal="center" vertical="top"/>
    </xf>
    <xf numFmtId="0" fontId="5" fillId="4" borderId="25" xfId="1" applyFont="1" applyFill="1" applyBorder="1" applyAlignment="1">
      <alignment horizontal="right" vertical="top" wrapText="1"/>
    </xf>
    <xf numFmtId="164" fontId="6" fillId="4" borderId="26" xfId="1" applyNumberFormat="1" applyFont="1" applyFill="1" applyBorder="1" applyAlignment="1">
      <alignment horizontal="center" vertical="top"/>
    </xf>
    <xf numFmtId="49" fontId="10" fillId="0" borderId="27" xfId="1" applyNumberFormat="1" applyFont="1" applyBorder="1" applyAlignment="1">
      <alignment horizontal="center" vertical="top"/>
    </xf>
    <xf numFmtId="0" fontId="6" fillId="0" borderId="21" xfId="1" applyFont="1" applyBorder="1" applyAlignment="1">
      <alignment horizontal="center" vertical="top"/>
    </xf>
    <xf numFmtId="164" fontId="2" fillId="0" borderId="28" xfId="1" applyNumberFormat="1" applyFont="1" applyBorder="1" applyAlignment="1">
      <alignment horizontal="center" vertical="top"/>
    </xf>
    <xf numFmtId="49" fontId="10" fillId="0" borderId="29" xfId="1" applyNumberFormat="1" applyFont="1" applyBorder="1" applyAlignment="1">
      <alignment horizontal="center" vertical="top"/>
    </xf>
    <xf numFmtId="49" fontId="16" fillId="0" borderId="30" xfId="1" applyNumberFormat="1" applyFont="1" applyBorder="1" applyAlignment="1">
      <alignment horizontal="center" vertical="top"/>
    </xf>
    <xf numFmtId="164" fontId="6" fillId="0" borderId="17" xfId="1" applyNumberFormat="1" applyFont="1" applyBorder="1" applyAlignment="1">
      <alignment horizontal="center" vertical="top"/>
    </xf>
    <xf numFmtId="164" fontId="6" fillId="0" borderId="26" xfId="1" applyNumberFormat="1" applyFont="1" applyBorder="1" applyAlignment="1">
      <alignment horizontal="center" vertical="top"/>
    </xf>
    <xf numFmtId="0" fontId="14" fillId="0" borderId="3" xfId="1" applyFont="1" applyBorder="1" applyAlignment="1">
      <alignment vertical="top" wrapText="1"/>
    </xf>
    <xf numFmtId="49" fontId="16" fillId="0" borderId="9" xfId="1" applyNumberFormat="1" applyFont="1" applyBorder="1" applyAlignment="1">
      <alignment horizontal="center" vertical="top"/>
    </xf>
    <xf numFmtId="164" fontId="2" fillId="0" borderId="31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  <xf numFmtId="164" fontId="6" fillId="0" borderId="32" xfId="1" applyNumberFormat="1" applyFont="1" applyBorder="1" applyAlignment="1">
      <alignment horizontal="center" vertical="top"/>
    </xf>
    <xf numFmtId="164" fontId="6" fillId="0" borderId="33" xfId="1" applyNumberFormat="1" applyFont="1" applyBorder="1" applyAlignment="1">
      <alignment horizontal="center" vertical="top"/>
    </xf>
    <xf numFmtId="164" fontId="6" fillId="5" borderId="14" xfId="1" applyNumberFormat="1" applyFont="1" applyFill="1" applyBorder="1" applyAlignment="1">
      <alignment horizontal="center" vertical="top"/>
    </xf>
    <xf numFmtId="164" fontId="6" fillId="5" borderId="23" xfId="1" applyNumberFormat="1" applyFont="1" applyFill="1" applyBorder="1" applyAlignment="1">
      <alignment horizontal="center" vertical="top"/>
    </xf>
    <xf numFmtId="164" fontId="6" fillId="5" borderId="17" xfId="1" applyNumberFormat="1" applyFont="1" applyFill="1" applyBorder="1" applyAlignment="1">
      <alignment horizontal="center" vertical="top"/>
    </xf>
    <xf numFmtId="164" fontId="8" fillId="5" borderId="23" xfId="1" applyNumberFormat="1" applyFont="1" applyFill="1" applyBorder="1" applyAlignment="1">
      <alignment horizontal="center" vertical="top"/>
    </xf>
    <xf numFmtId="164" fontId="8" fillId="5" borderId="28" xfId="1" applyNumberFormat="1" applyFont="1" applyFill="1" applyBorder="1" applyAlignment="1">
      <alignment horizontal="center" vertical="top"/>
    </xf>
    <xf numFmtId="49" fontId="6" fillId="0" borderId="0" xfId="1" applyNumberFormat="1" applyFont="1" applyAlignment="1">
      <alignment horizontal="center" vertical="top"/>
    </xf>
    <xf numFmtId="49" fontId="6" fillId="0" borderId="34" xfId="1" applyNumberFormat="1" applyFont="1" applyBorder="1" applyAlignment="1">
      <alignment horizontal="center" vertical="top"/>
    </xf>
    <xf numFmtId="164" fontId="5" fillId="4" borderId="12" xfId="1" applyNumberFormat="1" applyFont="1" applyFill="1" applyBorder="1" applyAlignment="1">
      <alignment horizontal="center" vertical="top"/>
    </xf>
    <xf numFmtId="164" fontId="8" fillId="0" borderId="22" xfId="1" applyNumberFormat="1" applyFont="1" applyBorder="1" applyAlignment="1">
      <alignment horizontal="center" vertical="top"/>
    </xf>
    <xf numFmtId="164" fontId="8" fillId="0" borderId="31" xfId="1" applyNumberFormat="1" applyFont="1" applyBorder="1" applyAlignment="1">
      <alignment horizontal="center" vertical="top"/>
    </xf>
    <xf numFmtId="0" fontId="15" fillId="4" borderId="25" xfId="0" applyFont="1" applyFill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49" fontId="10" fillId="3" borderId="11" xfId="0" applyNumberFormat="1" applyFont="1" applyFill="1" applyBorder="1" applyAlignment="1">
      <alignment horizontal="center" vertical="top"/>
    </xf>
    <xf numFmtId="49" fontId="10" fillId="2" borderId="35" xfId="0" applyNumberFormat="1" applyFont="1" applyFill="1" applyBorder="1" applyAlignment="1">
      <alignment horizontal="center" vertical="top"/>
    </xf>
    <xf numFmtId="164" fontId="10" fillId="2" borderId="35" xfId="0" applyNumberFormat="1" applyFont="1" applyFill="1" applyBorder="1" applyAlignment="1">
      <alignment horizontal="center" vertical="top"/>
    </xf>
    <xf numFmtId="164" fontId="10" fillId="2" borderId="36" xfId="0" applyNumberFormat="1" applyFont="1" applyFill="1" applyBorder="1" applyAlignment="1">
      <alignment horizontal="center" vertical="top"/>
    </xf>
    <xf numFmtId="164" fontId="10" fillId="2" borderId="11" xfId="0" applyNumberFormat="1" applyFont="1" applyFill="1" applyBorder="1" applyAlignment="1">
      <alignment horizontal="center" vertical="top"/>
    </xf>
    <xf numFmtId="164" fontId="10" fillId="2" borderId="6" xfId="0" applyNumberFormat="1" applyFont="1" applyFill="1" applyBorder="1" applyAlignment="1">
      <alignment horizontal="center" vertical="top"/>
    </xf>
    <xf numFmtId="164" fontId="10" fillId="2" borderId="19" xfId="0" applyNumberFormat="1" applyFont="1" applyFill="1" applyBorder="1" applyAlignment="1">
      <alignment horizontal="center" vertical="top"/>
    </xf>
    <xf numFmtId="49" fontId="10" fillId="6" borderId="11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15" fillId="4" borderId="38" xfId="0" applyFont="1" applyFill="1" applyBorder="1" applyAlignment="1">
      <alignment horizontal="center" vertical="top"/>
    </xf>
    <xf numFmtId="164" fontId="1" fillId="4" borderId="39" xfId="0" applyNumberFormat="1" applyFont="1" applyFill="1" applyBorder="1" applyAlignment="1">
      <alignment horizontal="center" vertical="top"/>
    </xf>
    <xf numFmtId="164" fontId="1" fillId="4" borderId="17" xfId="0" applyNumberFormat="1" applyFont="1" applyFill="1" applyBorder="1" applyAlignment="1">
      <alignment horizontal="center" vertical="top"/>
    </xf>
    <xf numFmtId="164" fontId="2" fillId="0" borderId="32" xfId="0" applyNumberFormat="1" applyFont="1" applyBorder="1" applyAlignment="1">
      <alignment horizontal="center" vertical="top" wrapText="1"/>
    </xf>
    <xf numFmtId="164" fontId="2" fillId="0" borderId="40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164" fontId="2" fillId="0" borderId="4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1" fillId="4" borderId="39" xfId="0" applyNumberFormat="1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top"/>
    </xf>
    <xf numFmtId="16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0" borderId="41" xfId="0" applyFont="1" applyBorder="1" applyAlignment="1">
      <alignment horizontal="center" vertical="top" wrapText="1"/>
    </xf>
    <xf numFmtId="0" fontId="15" fillId="5" borderId="43" xfId="0" applyFont="1" applyFill="1" applyBorder="1" applyAlignment="1">
      <alignment horizontal="center" vertical="top"/>
    </xf>
    <xf numFmtId="164" fontId="1" fillId="5" borderId="45" xfId="0" applyNumberFormat="1" applyFont="1" applyFill="1" applyBorder="1" applyAlignment="1">
      <alignment horizontal="center" vertical="top"/>
    </xf>
    <xf numFmtId="164" fontId="6" fillId="5" borderId="44" xfId="0" applyNumberFormat="1" applyFont="1" applyFill="1" applyBorder="1" applyAlignment="1">
      <alignment horizontal="center" vertical="top"/>
    </xf>
    <xf numFmtId="0" fontId="2" fillId="0" borderId="46" xfId="0" applyFont="1" applyBorder="1" applyAlignment="1">
      <alignment horizontal="center" vertical="top" wrapText="1"/>
    </xf>
    <xf numFmtId="164" fontId="2" fillId="0" borderId="44" xfId="0" applyNumberFormat="1" applyFont="1" applyBorder="1" applyAlignment="1">
      <alignment horizontal="center" vertical="top" wrapText="1"/>
    </xf>
    <xf numFmtId="164" fontId="2" fillId="0" borderId="45" xfId="0" applyNumberFormat="1" applyFont="1" applyBorder="1" applyAlignment="1">
      <alignment horizontal="center" vertical="top" wrapText="1"/>
    </xf>
    <xf numFmtId="164" fontId="1" fillId="0" borderId="45" xfId="0" applyNumberFormat="1" applyFont="1" applyBorder="1" applyAlignment="1">
      <alignment horizontal="center" vertical="top" wrapText="1"/>
    </xf>
    <xf numFmtId="0" fontId="15" fillId="4" borderId="9" xfId="0" applyFont="1" applyFill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164" fontId="6" fillId="5" borderId="45" xfId="0" applyNumberFormat="1" applyFont="1" applyFill="1" applyBorder="1" applyAlignment="1">
      <alignment horizontal="center" vertical="top"/>
    </xf>
    <xf numFmtId="164" fontId="6" fillId="0" borderId="32" xfId="0" applyNumberFormat="1" applyFont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/>
    </xf>
    <xf numFmtId="0" fontId="15" fillId="5" borderId="48" xfId="0" applyFont="1" applyFill="1" applyBorder="1" applyAlignment="1">
      <alignment vertical="top"/>
    </xf>
    <xf numFmtId="0" fontId="15" fillId="5" borderId="23" xfId="0" applyFont="1" applyFill="1" applyBorder="1" applyAlignment="1">
      <alignment vertical="top"/>
    </xf>
    <xf numFmtId="164" fontId="1" fillId="4" borderId="18" xfId="0" applyNumberFormat="1" applyFont="1" applyFill="1" applyBorder="1" applyAlignment="1">
      <alignment horizontal="center" vertical="top"/>
    </xf>
    <xf numFmtId="164" fontId="1" fillId="4" borderId="49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/>
    </xf>
    <xf numFmtId="0" fontId="15" fillId="5" borderId="50" xfId="0" applyFont="1" applyFill="1" applyBorder="1" applyAlignment="1">
      <alignment vertical="top"/>
    </xf>
    <xf numFmtId="0" fontId="15" fillId="4" borderId="51" xfId="0" applyFont="1" applyFill="1" applyBorder="1" applyAlignment="1">
      <alignment vertical="top"/>
    </xf>
    <xf numFmtId="0" fontId="15" fillId="5" borderId="14" xfId="0" applyFont="1" applyFill="1" applyBorder="1" applyAlignment="1">
      <alignment vertical="top"/>
    </xf>
    <xf numFmtId="0" fontId="15" fillId="5" borderId="15" xfId="0" applyFont="1" applyFill="1" applyBorder="1" applyAlignment="1">
      <alignment vertical="top"/>
    </xf>
    <xf numFmtId="164" fontId="2" fillId="0" borderId="52" xfId="1" applyNumberFormat="1" applyFont="1" applyBorder="1" applyAlignment="1">
      <alignment horizontal="center" vertical="top"/>
    </xf>
    <xf numFmtId="164" fontId="2" fillId="0" borderId="53" xfId="1" applyNumberFormat="1" applyFont="1" applyBorder="1" applyAlignment="1">
      <alignment horizontal="center" vertical="top"/>
    </xf>
    <xf numFmtId="164" fontId="6" fillId="0" borderId="49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164" fontId="5" fillId="4" borderId="54" xfId="1" applyNumberFormat="1" applyFont="1" applyFill="1" applyBorder="1" applyAlignment="1">
      <alignment horizontal="center" vertical="top"/>
    </xf>
    <xf numFmtId="164" fontId="6" fillId="0" borderId="55" xfId="1" applyNumberFormat="1" applyFont="1" applyBorder="1" applyAlignment="1">
      <alignment horizontal="center" vertical="top"/>
    </xf>
    <xf numFmtId="164" fontId="6" fillId="4" borderId="49" xfId="1" applyNumberFormat="1" applyFont="1" applyFill="1" applyBorder="1" applyAlignment="1">
      <alignment horizontal="center" vertical="top"/>
    </xf>
    <xf numFmtId="164" fontId="2" fillId="0" borderId="52" xfId="0" applyNumberFormat="1" applyFont="1" applyBorder="1" applyAlignment="1">
      <alignment horizontal="center" vertical="center"/>
    </xf>
    <xf numFmtId="164" fontId="1" fillId="4" borderId="49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top"/>
    </xf>
    <xf numFmtId="164" fontId="1" fillId="4" borderId="56" xfId="0" applyNumberFormat="1" applyFont="1" applyFill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/>
    </xf>
    <xf numFmtId="164" fontId="1" fillId="4" borderId="58" xfId="0" applyNumberFormat="1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 wrapText="1"/>
    </xf>
    <xf numFmtId="164" fontId="2" fillId="0" borderId="57" xfId="0" applyNumberFormat="1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57" xfId="0" applyNumberFormat="1" applyFont="1" applyBorder="1" applyAlignment="1">
      <alignment horizontal="center" vertical="center"/>
    </xf>
    <xf numFmtId="0" fontId="10" fillId="5" borderId="59" xfId="0" applyFont="1" applyFill="1" applyBorder="1" applyAlignment="1">
      <alignment horizontal="left" vertical="top" wrapText="1"/>
    </xf>
    <xf numFmtId="0" fontId="17" fillId="5" borderId="59" xfId="0" applyFont="1" applyFill="1" applyBorder="1" applyAlignment="1">
      <alignment horizontal="left" vertical="top" wrapText="1"/>
    </xf>
    <xf numFmtId="49" fontId="10" fillId="6" borderId="35" xfId="0" applyNumberFormat="1" applyFont="1" applyFill="1" applyBorder="1" applyAlignment="1">
      <alignment horizontal="center" vertical="top"/>
    </xf>
    <xf numFmtId="164" fontId="10" fillId="6" borderId="6" xfId="0" applyNumberFormat="1" applyFont="1" applyFill="1" applyBorder="1" applyAlignment="1">
      <alignment horizontal="center" vertical="top"/>
    </xf>
    <xf numFmtId="164" fontId="10" fillId="6" borderId="19" xfId="0" applyNumberFormat="1" applyFont="1" applyFill="1" applyBorder="1" applyAlignment="1">
      <alignment horizontal="center" vertical="top"/>
    </xf>
    <xf numFmtId="164" fontId="6" fillId="5" borderId="16" xfId="0" applyNumberFormat="1" applyFont="1" applyFill="1" applyBorder="1" applyAlignment="1">
      <alignment horizontal="center" vertical="top"/>
    </xf>
    <xf numFmtId="0" fontId="8" fillId="6" borderId="59" xfId="0" applyFont="1" applyFill="1" applyBorder="1" applyAlignment="1">
      <alignment horizontal="left" vertical="top" wrapText="1"/>
    </xf>
    <xf numFmtId="0" fontId="12" fillId="6" borderId="59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45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0" fontId="9" fillId="5" borderId="34" xfId="0" applyFont="1" applyFill="1" applyBorder="1" applyAlignment="1">
      <alignment horizontal="center" vertical="top"/>
    </xf>
    <xf numFmtId="3" fontId="9" fillId="0" borderId="0" xfId="0" applyNumberFormat="1" applyFont="1" applyAlignment="1">
      <alignment vertical="top"/>
    </xf>
    <xf numFmtId="3" fontId="8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left" vertical="top" wrapText="1"/>
    </xf>
    <xf numFmtId="3" fontId="23" fillId="0" borderId="0" xfId="0" applyNumberFormat="1" applyFont="1" applyAlignment="1">
      <alignment horizontal="center" vertical="top" wrapText="1"/>
    </xf>
    <xf numFmtId="3" fontId="8" fillId="0" borderId="28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 textRotation="90"/>
    </xf>
    <xf numFmtId="3" fontId="10" fillId="3" borderId="28" xfId="0" applyNumberFormat="1" applyFont="1" applyFill="1" applyBorder="1" applyAlignment="1">
      <alignment horizontal="center" vertical="top" wrapText="1"/>
    </xf>
    <xf numFmtId="3" fontId="10" fillId="3" borderId="28" xfId="0" applyNumberFormat="1" applyFont="1" applyFill="1" applyBorder="1" applyAlignment="1">
      <alignment horizontal="center" vertical="top"/>
    </xf>
    <xf numFmtId="3" fontId="10" fillId="0" borderId="28" xfId="0" applyNumberFormat="1" applyFont="1" applyBorder="1" applyAlignment="1">
      <alignment vertical="top" wrapText="1"/>
    </xf>
    <xf numFmtId="3" fontId="10" fillId="0" borderId="60" xfId="0" applyNumberFormat="1" applyFont="1" applyBorder="1" applyAlignment="1">
      <alignment vertical="top" wrapText="1"/>
    </xf>
    <xf numFmtId="3" fontId="10" fillId="4" borderId="60" xfId="0" applyNumberFormat="1" applyFont="1" applyFill="1" applyBorder="1" applyAlignment="1">
      <alignment vertical="top"/>
    </xf>
    <xf numFmtId="3" fontId="10" fillId="4" borderId="28" xfId="0" applyNumberFormat="1" applyFont="1" applyFill="1" applyBorder="1" applyAlignment="1">
      <alignment vertical="top"/>
    </xf>
    <xf numFmtId="3" fontId="10" fillId="2" borderId="61" xfId="0" applyNumberFormat="1" applyFont="1" applyFill="1" applyBorder="1" applyAlignment="1">
      <alignment vertical="top"/>
    </xf>
    <xf numFmtId="3" fontId="10" fillId="2" borderId="28" xfId="0" applyNumberFormat="1" applyFont="1" applyFill="1" applyBorder="1" applyAlignment="1">
      <alignment vertical="top"/>
    </xf>
    <xf numFmtId="3" fontId="10" fillId="3" borderId="28" xfId="0" applyNumberFormat="1" applyFont="1" applyFill="1" applyBorder="1" applyAlignment="1">
      <alignment vertical="top"/>
    </xf>
    <xf numFmtId="3" fontId="10" fillId="3" borderId="60" xfId="0" applyNumberFormat="1" applyFont="1" applyFill="1" applyBorder="1" applyAlignment="1">
      <alignment vertical="top"/>
    </xf>
    <xf numFmtId="3" fontId="10" fillId="3" borderId="61" xfId="0" applyNumberFormat="1" applyFont="1" applyFill="1" applyBorder="1" applyAlignment="1">
      <alignment vertical="top"/>
    </xf>
    <xf numFmtId="3" fontId="10" fillId="6" borderId="53" xfId="0" applyNumberFormat="1" applyFont="1" applyFill="1" applyBorder="1" applyAlignment="1">
      <alignment vertical="top"/>
    </xf>
    <xf numFmtId="3" fontId="10" fillId="6" borderId="61" xfId="0" applyNumberFormat="1" applyFont="1" applyFill="1" applyBorder="1" applyAlignment="1">
      <alignment vertical="top"/>
    </xf>
    <xf numFmtId="3" fontId="10" fillId="6" borderId="60" xfId="0" applyNumberFormat="1" applyFont="1" applyFill="1" applyBorder="1" applyAlignment="1">
      <alignment vertical="top"/>
    </xf>
    <xf numFmtId="3" fontId="10" fillId="6" borderId="28" xfId="0" applyNumberFormat="1" applyFont="1" applyFill="1" applyBorder="1" applyAlignment="1">
      <alignment vertical="top"/>
    </xf>
    <xf numFmtId="3" fontId="8" fillId="0" borderId="0" xfId="0" applyNumberFormat="1" applyFont="1" applyAlignment="1">
      <alignment horizontal="left" vertical="top"/>
    </xf>
    <xf numFmtId="3" fontId="8" fillId="0" borderId="62" xfId="0" applyNumberFormat="1" applyFont="1" applyBorder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5" fillId="0" borderId="63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vertical="top"/>
    </xf>
    <xf numFmtId="3" fontId="27" fillId="6" borderId="64" xfId="0" applyNumberFormat="1" applyFont="1" applyFill="1" applyBorder="1" applyAlignment="1">
      <alignment horizontal="center"/>
    </xf>
    <xf numFmtId="3" fontId="27" fillId="4" borderId="65" xfId="0" applyNumberFormat="1" applyFont="1" applyFill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4" borderId="64" xfId="0" applyNumberFormat="1" applyFont="1" applyFill="1" applyBorder="1" applyAlignment="1">
      <alignment horizontal="center"/>
    </xf>
    <xf numFmtId="3" fontId="27" fillId="0" borderId="68" xfId="0" applyNumberFormat="1" applyFont="1" applyBorder="1" applyAlignment="1">
      <alignment horizontal="center"/>
    </xf>
    <xf numFmtId="3" fontId="27" fillId="0" borderId="69" xfId="0" applyNumberFormat="1" applyFont="1" applyBorder="1" applyAlignment="1">
      <alignment horizontal="center"/>
    </xf>
    <xf numFmtId="3" fontId="27" fillId="0" borderId="59" xfId="0" applyNumberFormat="1" applyFont="1" applyBorder="1" applyAlignment="1">
      <alignment horizontal="center"/>
    </xf>
    <xf numFmtId="3" fontId="27" fillId="7" borderId="12" xfId="0" applyNumberFormat="1" applyFont="1" applyFill="1" applyBorder="1" applyAlignment="1">
      <alignment horizontal="center"/>
    </xf>
    <xf numFmtId="49" fontId="23" fillId="0" borderId="70" xfId="0" applyNumberFormat="1" applyFont="1" applyBorder="1" applyAlignment="1">
      <alignment horizontal="center" vertical="top" wrapText="1"/>
    </xf>
    <xf numFmtId="49" fontId="10" fillId="3" borderId="28" xfId="0" applyNumberFormat="1" applyFont="1" applyFill="1" applyBorder="1" applyAlignment="1">
      <alignment vertical="top"/>
    </xf>
    <xf numFmtId="3" fontId="10" fillId="0" borderId="60" xfId="0" applyNumberFormat="1" applyFont="1" applyBorder="1" applyAlignment="1">
      <alignment horizontal="center" vertical="top" wrapText="1"/>
    </xf>
    <xf numFmtId="3" fontId="10" fillId="0" borderId="53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top" wrapText="1"/>
    </xf>
    <xf numFmtId="166" fontId="10" fillId="4" borderId="28" xfId="0" applyNumberFormat="1" applyFont="1" applyFill="1" applyBorder="1" applyAlignment="1">
      <alignment horizontal="center" vertical="top"/>
    </xf>
    <xf numFmtId="166" fontId="10" fillId="4" borderId="28" xfId="0" applyNumberFormat="1" applyFont="1" applyFill="1" applyBorder="1" applyAlignment="1">
      <alignment horizontal="center" vertical="top" wrapText="1"/>
    </xf>
    <xf numFmtId="49" fontId="10" fillId="2" borderId="28" xfId="0" applyNumberFormat="1" applyFont="1" applyFill="1" applyBorder="1" applyAlignment="1">
      <alignment horizontal="center" vertical="top"/>
    </xf>
    <xf numFmtId="49" fontId="10" fillId="9" borderId="1" xfId="0" applyNumberFormat="1" applyFont="1" applyFill="1" applyBorder="1" applyAlignment="1">
      <alignment horizontal="center" vertical="top"/>
    </xf>
    <xf numFmtId="49" fontId="10" fillId="9" borderId="23" xfId="0" applyNumberFormat="1" applyFont="1" applyFill="1" applyBorder="1" applyAlignment="1">
      <alignment horizontal="center" vertical="top"/>
    </xf>
    <xf numFmtId="49" fontId="10" fillId="3" borderId="23" xfId="0" applyNumberFormat="1" applyFont="1" applyFill="1" applyBorder="1" applyAlignment="1">
      <alignment horizontal="center" vertical="top"/>
    </xf>
    <xf numFmtId="49" fontId="10" fillId="9" borderId="28" xfId="0" applyNumberFormat="1" applyFont="1" applyFill="1" applyBorder="1" applyAlignment="1">
      <alignment horizontal="center" vertical="top"/>
    </xf>
    <xf numFmtId="3" fontId="10" fillId="2" borderId="28" xfId="0" applyNumberFormat="1" applyFont="1" applyFill="1" applyBorder="1" applyAlignment="1">
      <alignment vertical="top" wrapText="1"/>
    </xf>
    <xf numFmtId="3" fontId="10" fillId="2" borderId="28" xfId="0" applyNumberFormat="1" applyFont="1" applyFill="1" applyBorder="1" applyAlignment="1">
      <alignment horizontal="center" vertical="top" wrapText="1"/>
    </xf>
    <xf numFmtId="3" fontId="10" fillId="0" borderId="28" xfId="0" applyNumberFormat="1" applyFont="1" applyBorder="1" applyAlignment="1">
      <alignment horizontal="center" vertical="top"/>
    </xf>
    <xf numFmtId="49" fontId="10" fillId="4" borderId="28" xfId="0" applyNumberFormat="1" applyFont="1" applyFill="1" applyBorder="1" applyAlignment="1">
      <alignment horizontal="right" vertical="top" wrapText="1"/>
    </xf>
    <xf numFmtId="166" fontId="10" fillId="0" borderId="28" xfId="0" applyNumberFormat="1" applyFont="1" applyBorder="1" applyAlignment="1">
      <alignment horizontal="center" vertical="top" wrapText="1"/>
    </xf>
    <xf numFmtId="3" fontId="10" fillId="0" borderId="28" xfId="0" applyNumberFormat="1" applyFont="1" applyBorder="1" applyAlignment="1">
      <alignment vertical="top"/>
    </xf>
    <xf numFmtId="3" fontId="10" fillId="0" borderId="60" xfId="0" applyNumberFormat="1" applyFont="1" applyBorder="1" applyAlignment="1">
      <alignment horizontal="center" vertical="top"/>
    </xf>
    <xf numFmtId="3" fontId="10" fillId="4" borderId="60" xfId="0" applyNumberFormat="1" applyFont="1" applyFill="1" applyBorder="1" applyAlignment="1">
      <alignment horizontal="center" vertical="top"/>
    </xf>
    <xf numFmtId="3" fontId="10" fillId="4" borderId="61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vertical="top"/>
    </xf>
    <xf numFmtId="3" fontId="10" fillId="0" borderId="61" xfId="0" applyNumberFormat="1" applyFont="1" applyBorder="1" applyAlignment="1">
      <alignment horizontal="center" vertical="top" wrapText="1"/>
    </xf>
    <xf numFmtId="49" fontId="10" fillId="10" borderId="28" xfId="0" applyNumberFormat="1" applyFont="1" applyFill="1" applyBorder="1" applyAlignment="1">
      <alignment vertical="top"/>
    </xf>
    <xf numFmtId="49" fontId="10" fillId="10" borderId="60" xfId="0" applyNumberFormat="1" applyFont="1" applyFill="1" applyBorder="1" applyAlignment="1">
      <alignment vertical="top"/>
    </xf>
    <xf numFmtId="49" fontId="10" fillId="10" borderId="61" xfId="0" applyNumberFormat="1" applyFont="1" applyFill="1" applyBorder="1" applyAlignment="1">
      <alignment vertical="top"/>
    </xf>
    <xf numFmtId="49" fontId="10" fillId="10" borderId="28" xfId="0" applyNumberFormat="1" applyFont="1" applyFill="1" applyBorder="1" applyAlignment="1">
      <alignment vertical="top" wrapText="1"/>
    </xf>
    <xf numFmtId="0" fontId="30" fillId="0" borderId="28" xfId="0" applyFont="1" applyBorder="1" applyAlignment="1" applyProtection="1">
      <alignment horizontal="left" vertical="center" wrapText="1" readingOrder="1"/>
      <protection locked="0"/>
    </xf>
    <xf numFmtId="3" fontId="10" fillId="0" borderId="28" xfId="0" applyNumberFormat="1" applyFont="1" applyBorder="1" applyAlignment="1">
      <alignment horizontal="left" vertical="center" wrapText="1"/>
    </xf>
    <xf numFmtId="166" fontId="10" fillId="2" borderId="28" xfId="0" applyNumberFormat="1" applyFont="1" applyFill="1" applyBorder="1" applyAlignment="1">
      <alignment horizontal="center" vertical="top"/>
    </xf>
    <xf numFmtId="0" fontId="10" fillId="0" borderId="28" xfId="0" applyFont="1" applyBorder="1" applyAlignment="1">
      <alignment vertical="center" wrapText="1"/>
    </xf>
    <xf numFmtId="49" fontId="10" fillId="10" borderId="28" xfId="0" applyNumberFormat="1" applyFont="1" applyFill="1" applyBorder="1" applyAlignment="1">
      <alignment horizontal="center" vertical="top"/>
    </xf>
    <xf numFmtId="49" fontId="10" fillId="2" borderId="28" xfId="0" quotePrefix="1" applyNumberFormat="1" applyFont="1" applyFill="1" applyBorder="1" applyAlignment="1">
      <alignment vertical="top"/>
    </xf>
    <xf numFmtId="2" fontId="10" fillId="2" borderId="28" xfId="0" applyNumberFormat="1" applyFont="1" applyFill="1" applyBorder="1" applyAlignment="1">
      <alignment horizontal="center" vertical="top"/>
    </xf>
    <xf numFmtId="2" fontId="10" fillId="3" borderId="28" xfId="0" applyNumberFormat="1" applyFont="1" applyFill="1" applyBorder="1" applyAlignment="1">
      <alignment horizontal="center" vertical="top"/>
    </xf>
    <xf numFmtId="2" fontId="10" fillId="6" borderId="28" xfId="0" applyNumberFormat="1" applyFont="1" applyFill="1" applyBorder="1" applyAlignment="1">
      <alignment horizontal="center" vertical="top"/>
    </xf>
    <xf numFmtId="3" fontId="8" fillId="0" borderId="60" xfId="0" applyNumberFormat="1" applyFont="1" applyBorder="1" applyAlignment="1">
      <alignment vertical="top" wrapText="1"/>
    </xf>
    <xf numFmtId="3" fontId="8" fillId="0" borderId="53" xfId="0" applyNumberFormat="1" applyFont="1" applyBorder="1" applyAlignment="1">
      <alignment vertical="top" wrapText="1"/>
    </xf>
    <xf numFmtId="3" fontId="8" fillId="0" borderId="28" xfId="0" applyNumberFormat="1" applyFont="1" applyBorder="1" applyAlignment="1">
      <alignment horizontal="center" vertical="top" wrapText="1"/>
    </xf>
    <xf numFmtId="167" fontId="8" fillId="0" borderId="28" xfId="0" applyNumberFormat="1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9" borderId="45" xfId="0" applyNumberFormat="1" applyFont="1" applyFill="1" applyBorder="1" applyAlignment="1">
      <alignment horizontal="center" vertical="top"/>
    </xf>
    <xf numFmtId="3" fontId="10" fillId="8" borderId="45" xfId="0" applyNumberFormat="1" applyFont="1" applyFill="1" applyBorder="1" applyAlignment="1">
      <alignment horizontal="center" vertical="top"/>
    </xf>
    <xf numFmtId="3" fontId="10" fillId="0" borderId="0" xfId="0" applyNumberFormat="1" applyFont="1" applyAlignment="1">
      <alignment vertical="top" wrapText="1"/>
    </xf>
    <xf numFmtId="3" fontId="9" fillId="0" borderId="28" xfId="0" applyNumberFormat="1" applyFont="1" applyBorder="1" applyAlignment="1">
      <alignment vertical="top"/>
    </xf>
    <xf numFmtId="3" fontId="3" fillId="0" borderId="28" xfId="0" applyNumberFormat="1" applyFont="1" applyBorder="1" applyAlignment="1">
      <alignment vertical="top" wrapText="1"/>
    </xf>
    <xf numFmtId="3" fontId="3" fillId="0" borderId="28" xfId="0" applyNumberFormat="1" applyFont="1" applyBorder="1" applyAlignment="1">
      <alignment horizontal="center" vertical="top" wrapText="1"/>
    </xf>
    <xf numFmtId="167" fontId="3" fillId="0" borderId="28" xfId="0" applyNumberFormat="1" applyFont="1" applyBorder="1" applyAlignment="1">
      <alignment horizontal="center" vertical="top" wrapText="1"/>
    </xf>
    <xf numFmtId="3" fontId="3" fillId="0" borderId="28" xfId="0" applyNumberFormat="1" applyFont="1" applyBorder="1" applyAlignment="1">
      <alignment vertical="top"/>
    </xf>
    <xf numFmtId="3" fontId="3" fillId="0" borderId="0" xfId="0" applyNumberFormat="1" applyFont="1" applyAlignment="1">
      <alignment vertical="top" wrapText="1"/>
    </xf>
    <xf numFmtId="167" fontId="10" fillId="2" borderId="28" xfId="0" applyNumberFormat="1" applyFont="1" applyFill="1" applyBorder="1" applyAlignment="1">
      <alignment horizontal="center" vertical="top" wrapText="1"/>
    </xf>
    <xf numFmtId="167" fontId="10" fillId="0" borderId="28" xfId="0" applyNumberFormat="1" applyFont="1" applyBorder="1" applyAlignment="1">
      <alignment horizontal="center" vertical="top" wrapText="1"/>
    </xf>
    <xf numFmtId="0" fontId="34" fillId="0" borderId="28" xfId="0" applyFont="1" applyBorder="1" applyAlignment="1" applyProtection="1">
      <alignment horizontal="left" vertical="center" wrapText="1" readingOrder="1"/>
      <protection locked="0"/>
    </xf>
    <xf numFmtId="0" fontId="34" fillId="0" borderId="28" xfId="0" applyFont="1" applyBorder="1" applyAlignment="1">
      <alignment wrapText="1"/>
    </xf>
    <xf numFmtId="0" fontId="34" fillId="0" borderId="28" xfId="0" applyFont="1" applyBorder="1"/>
    <xf numFmtId="164" fontId="34" fillId="0" borderId="28" xfId="0" applyNumberFormat="1" applyFont="1" applyBorder="1" applyAlignment="1">
      <alignment horizontal="center"/>
    </xf>
    <xf numFmtId="3" fontId="8" fillId="9" borderId="0" xfId="0" applyNumberFormat="1" applyFont="1" applyFill="1" applyAlignment="1">
      <alignment vertical="top"/>
    </xf>
    <xf numFmtId="0" fontId="0" fillId="9" borderId="0" xfId="0" applyFill="1"/>
    <xf numFmtId="3" fontId="15" fillId="0" borderId="28" xfId="0" applyNumberFormat="1" applyFont="1" applyBorder="1" applyAlignment="1">
      <alignment vertical="top"/>
    </xf>
    <xf numFmtId="0" fontId="3" fillId="0" borderId="28" xfId="0" applyFont="1" applyBorder="1" applyAlignment="1">
      <alignment wrapText="1"/>
    </xf>
    <xf numFmtId="0" fontId="3" fillId="0" borderId="28" xfId="0" applyFont="1" applyBorder="1" applyAlignment="1" applyProtection="1">
      <alignment vertical="center" wrapText="1" readingOrder="1"/>
      <protection locked="0"/>
    </xf>
    <xf numFmtId="49" fontId="10" fillId="0" borderId="28" xfId="0" applyNumberFormat="1" applyFont="1" applyBorder="1" applyAlignment="1">
      <alignment vertical="center" wrapText="1"/>
    </xf>
    <xf numFmtId="0" fontId="38" fillId="0" borderId="28" xfId="0" applyFont="1" applyBorder="1" applyAlignment="1">
      <alignment wrapText="1"/>
    </xf>
    <xf numFmtId="0" fontId="38" fillId="0" borderId="28" xfId="0" applyFont="1" applyBorder="1" applyAlignment="1" applyProtection="1">
      <alignment horizontal="left" vertical="center" wrapText="1" readingOrder="1"/>
      <protection locked="0"/>
    </xf>
    <xf numFmtId="0" fontId="38" fillId="0" borderId="28" xfId="0" applyFont="1" applyBorder="1"/>
    <xf numFmtId="164" fontId="38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vertical="top"/>
    </xf>
    <xf numFmtId="3" fontId="10" fillId="3" borderId="28" xfId="0" quotePrefix="1" applyNumberFormat="1" applyFont="1" applyFill="1" applyBorder="1" applyAlignment="1">
      <alignment horizontal="center" vertical="top" wrapText="1"/>
    </xf>
    <xf numFmtId="3" fontId="10" fillId="3" borderId="1" xfId="0" quotePrefix="1" applyNumberFormat="1" applyFont="1" applyFill="1" applyBorder="1" applyAlignment="1">
      <alignment vertical="top"/>
    </xf>
    <xf numFmtId="3" fontId="10" fillId="2" borderId="1" xfId="0" applyNumberFormat="1" applyFont="1" applyFill="1" applyBorder="1" applyAlignment="1">
      <alignment vertical="top"/>
    </xf>
    <xf numFmtId="3" fontId="10" fillId="3" borderId="45" xfId="0" applyNumberFormat="1" applyFont="1" applyFill="1" applyBorder="1" applyAlignment="1">
      <alignment vertical="top"/>
    </xf>
    <xf numFmtId="3" fontId="10" fillId="2" borderId="45" xfId="0" applyNumberFormat="1" applyFont="1" applyFill="1" applyBorder="1" applyAlignment="1">
      <alignment vertical="top"/>
    </xf>
    <xf numFmtId="3" fontId="10" fillId="3" borderId="23" xfId="0" applyNumberFormat="1" applyFont="1" applyFill="1" applyBorder="1" applyAlignment="1">
      <alignment vertical="top"/>
    </xf>
    <xf numFmtId="3" fontId="10" fillId="2" borderId="23" xfId="0" applyNumberFormat="1" applyFont="1" applyFill="1" applyBorder="1" applyAlignment="1">
      <alignment vertical="top"/>
    </xf>
    <xf numFmtId="3" fontId="10" fillId="10" borderId="28" xfId="0" applyNumberFormat="1" applyFont="1" applyFill="1" applyBorder="1" applyAlignment="1">
      <alignment horizontal="center" vertical="top" wrapText="1"/>
    </xf>
    <xf numFmtId="0" fontId="10" fillId="0" borderId="28" xfId="0" applyFont="1" applyBorder="1" applyAlignment="1" applyProtection="1">
      <alignment vertical="center" wrapText="1" readingOrder="1"/>
      <protection locked="0"/>
    </xf>
    <xf numFmtId="49" fontId="10" fillId="9" borderId="1" xfId="0" applyNumberFormat="1" applyFont="1" applyFill="1" applyBorder="1" applyAlignment="1">
      <alignment vertical="top"/>
    </xf>
    <xf numFmtId="3" fontId="10" fillId="2" borderId="1" xfId="0" quotePrefix="1" applyNumberFormat="1" applyFont="1" applyFill="1" applyBorder="1" applyAlignment="1">
      <alignment vertical="top"/>
    </xf>
    <xf numFmtId="3" fontId="10" fillId="8" borderId="1" xfId="0" applyNumberFormat="1" applyFont="1" applyFill="1" applyBorder="1" applyAlignment="1">
      <alignment vertical="top"/>
    </xf>
    <xf numFmtId="49" fontId="10" fillId="9" borderId="45" xfId="0" applyNumberFormat="1" applyFont="1" applyFill="1" applyBorder="1" applyAlignment="1">
      <alignment vertical="top"/>
    </xf>
    <xf numFmtId="3" fontId="10" fillId="8" borderId="45" xfId="0" applyNumberFormat="1" applyFont="1" applyFill="1" applyBorder="1" applyAlignment="1">
      <alignment vertical="top"/>
    </xf>
    <xf numFmtId="49" fontId="10" fillId="9" borderId="23" xfId="0" applyNumberFormat="1" applyFont="1" applyFill="1" applyBorder="1" applyAlignment="1">
      <alignment vertical="top"/>
    </xf>
    <xf numFmtId="49" fontId="10" fillId="3" borderId="23" xfId="0" quotePrefix="1" applyNumberFormat="1" applyFont="1" applyFill="1" applyBorder="1" applyAlignment="1">
      <alignment horizontal="center" vertical="top"/>
    </xf>
    <xf numFmtId="3" fontId="10" fillId="3" borderId="28" xfId="0" quotePrefix="1" applyNumberFormat="1" applyFont="1" applyFill="1" applyBorder="1" applyAlignment="1">
      <alignment horizontal="center" vertical="top"/>
    </xf>
    <xf numFmtId="3" fontId="10" fillId="10" borderId="23" xfId="0" applyNumberFormat="1" applyFont="1" applyFill="1" applyBorder="1" applyAlignment="1">
      <alignment vertical="top" wrapText="1"/>
    </xf>
    <xf numFmtId="3" fontId="10" fillId="8" borderId="45" xfId="0" quotePrefix="1" applyNumberFormat="1" applyFont="1" applyFill="1" applyBorder="1" applyAlignment="1">
      <alignment horizontal="center" vertical="top"/>
    </xf>
    <xf numFmtId="3" fontId="10" fillId="10" borderId="28" xfId="0" applyNumberFormat="1" applyFont="1" applyFill="1" applyBorder="1" applyAlignment="1">
      <alignment vertical="top" wrapText="1"/>
    </xf>
    <xf numFmtId="0" fontId="10" fillId="10" borderId="28" xfId="0" applyFont="1" applyFill="1" applyBorder="1" applyAlignment="1" applyProtection="1">
      <alignment vertical="center" wrapText="1" readingOrder="1"/>
      <protection locked="0"/>
    </xf>
    <xf numFmtId="0" fontId="10" fillId="0" borderId="28" xfId="0" applyFont="1" applyBorder="1" applyAlignment="1">
      <alignment horizontal="center" wrapText="1"/>
    </xf>
    <xf numFmtId="49" fontId="10" fillId="3" borderId="28" xfId="0" quotePrefix="1" applyNumberFormat="1" applyFont="1" applyFill="1" applyBorder="1" applyAlignment="1">
      <alignment horizontal="center" vertical="top"/>
    </xf>
    <xf numFmtId="49" fontId="10" fillId="3" borderId="45" xfId="0" quotePrefix="1" applyNumberFormat="1" applyFont="1" applyFill="1" applyBorder="1" applyAlignment="1">
      <alignment horizontal="center" vertical="top"/>
    </xf>
    <xf numFmtId="3" fontId="10" fillId="11" borderId="53" xfId="0" applyNumberFormat="1" applyFont="1" applyFill="1" applyBorder="1" applyAlignment="1">
      <alignment vertical="top"/>
    </xf>
    <xf numFmtId="3" fontId="10" fillId="11" borderId="60" xfId="0" applyNumberFormat="1" applyFont="1" applyFill="1" applyBorder="1" applyAlignment="1">
      <alignment vertical="top"/>
    </xf>
    <xf numFmtId="3" fontId="10" fillId="11" borderId="61" xfId="0" applyNumberFormat="1" applyFont="1" applyFill="1" applyBorder="1" applyAlignment="1">
      <alignment vertical="top"/>
    </xf>
    <xf numFmtId="3" fontId="10" fillId="10" borderId="1" xfId="0" applyNumberFormat="1" applyFont="1" applyFill="1" applyBorder="1" applyAlignment="1">
      <alignment vertical="top" wrapText="1"/>
    </xf>
    <xf numFmtId="3" fontId="10" fillId="10" borderId="45" xfId="0" applyNumberFormat="1" applyFont="1" applyFill="1" applyBorder="1" applyAlignment="1">
      <alignment vertical="top" wrapText="1"/>
    </xf>
    <xf numFmtId="0" fontId="10" fillId="0" borderId="28" xfId="0" applyFont="1" applyBorder="1" applyAlignment="1">
      <alignment horizontal="center" vertical="center" wrapText="1"/>
    </xf>
    <xf numFmtId="0" fontId="10" fillId="10" borderId="28" xfId="0" applyFont="1" applyFill="1" applyBorder="1" applyAlignment="1">
      <alignment horizontal="center" vertical="center" wrapText="1"/>
    </xf>
    <xf numFmtId="3" fontId="10" fillId="10" borderId="28" xfId="0" applyNumberFormat="1" applyFont="1" applyFill="1" applyBorder="1" applyAlignment="1">
      <alignment vertical="center" wrapText="1"/>
    </xf>
    <xf numFmtId="3" fontId="10" fillId="0" borderId="28" xfId="0" applyNumberFormat="1" applyFont="1" applyBorder="1" applyAlignment="1">
      <alignment horizontal="left" vertical="center"/>
    </xf>
    <xf numFmtId="3" fontId="10" fillId="2" borderId="28" xfId="0" applyNumberFormat="1" applyFont="1" applyFill="1" applyBorder="1" applyAlignment="1">
      <alignment vertical="center" wrapText="1"/>
    </xf>
    <xf numFmtId="167" fontId="27" fillId="0" borderId="66" xfId="0" applyNumberFormat="1" applyFont="1" applyBorder="1" applyAlignment="1">
      <alignment horizontal="center"/>
    </xf>
    <xf numFmtId="167" fontId="27" fillId="0" borderId="67" xfId="0" applyNumberFormat="1" applyFont="1" applyBorder="1" applyAlignment="1">
      <alignment horizontal="center"/>
    </xf>
    <xf numFmtId="167" fontId="27" fillId="4" borderId="65" xfId="0" applyNumberFormat="1" applyFont="1" applyFill="1" applyBorder="1" applyAlignment="1">
      <alignment horizontal="center"/>
    </xf>
    <xf numFmtId="167" fontId="27" fillId="7" borderId="12" xfId="0" applyNumberFormat="1" applyFont="1" applyFill="1" applyBorder="1" applyAlignment="1">
      <alignment horizontal="center"/>
    </xf>
    <xf numFmtId="3" fontId="22" fillId="0" borderId="0" xfId="0" applyNumberFormat="1" applyFont="1" applyAlignment="1">
      <alignment vertical="top" wrapText="1"/>
    </xf>
    <xf numFmtId="4" fontId="3" fillId="0" borderId="28" xfId="0" applyNumberFormat="1" applyFont="1" applyBorder="1" applyAlignment="1">
      <alignment horizontal="center" vertical="top" wrapText="1"/>
    </xf>
    <xf numFmtId="3" fontId="10" fillId="4" borderId="53" xfId="0" applyNumberFormat="1" applyFont="1" applyFill="1" applyBorder="1" applyAlignment="1">
      <alignment horizontal="right" vertical="top" wrapText="1"/>
    </xf>
    <xf numFmtId="3" fontId="10" fillId="4" borderId="60" xfId="0" applyNumberFormat="1" applyFont="1" applyFill="1" applyBorder="1" applyAlignment="1">
      <alignment horizontal="right" vertical="top" wrapText="1"/>
    </xf>
    <xf numFmtId="3" fontId="10" fillId="4" borderId="61" xfId="0" applyNumberFormat="1" applyFont="1" applyFill="1" applyBorder="1" applyAlignment="1">
      <alignment horizontal="right" vertical="top" wrapText="1"/>
    </xf>
    <xf numFmtId="49" fontId="10" fillId="9" borderId="1" xfId="0" applyNumberFormat="1" applyFont="1" applyFill="1" applyBorder="1" applyAlignment="1">
      <alignment horizontal="center" vertical="top"/>
    </xf>
    <xf numFmtId="49" fontId="10" fillId="9" borderId="23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49" fontId="10" fillId="2" borderId="23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49" fontId="10" fillId="3" borderId="23" xfId="0" applyNumberFormat="1" applyFont="1" applyFill="1" applyBorder="1" applyAlignment="1">
      <alignment horizontal="center" vertical="top"/>
    </xf>
    <xf numFmtId="3" fontId="10" fillId="10" borderId="56" xfId="0" applyNumberFormat="1" applyFont="1" applyFill="1" applyBorder="1" applyAlignment="1">
      <alignment horizontal="center" vertical="top" wrapText="1"/>
    </xf>
    <xf numFmtId="3" fontId="10" fillId="10" borderId="62" xfId="0" applyNumberFormat="1" applyFont="1" applyFill="1" applyBorder="1" applyAlignment="1">
      <alignment horizontal="center" vertical="top" wrapText="1"/>
    </xf>
    <xf numFmtId="3" fontId="10" fillId="10" borderId="71" xfId="0" applyNumberFormat="1" applyFont="1" applyFill="1" applyBorder="1" applyAlignment="1">
      <alignment horizontal="center" vertical="top" wrapText="1"/>
    </xf>
    <xf numFmtId="3" fontId="10" fillId="10" borderId="4" xfId="0" applyNumberFormat="1" applyFont="1" applyFill="1" applyBorder="1" applyAlignment="1">
      <alignment horizontal="center" vertical="top" wrapText="1"/>
    </xf>
    <xf numFmtId="3" fontId="10" fillId="10" borderId="0" xfId="0" applyNumberFormat="1" applyFont="1" applyFill="1" applyAlignment="1">
      <alignment horizontal="center" vertical="top" wrapText="1"/>
    </xf>
    <xf numFmtId="3" fontId="10" fillId="10" borderId="72" xfId="0" applyNumberFormat="1" applyFont="1" applyFill="1" applyBorder="1" applyAlignment="1">
      <alignment horizontal="center" vertical="top" wrapText="1"/>
    </xf>
    <xf numFmtId="3" fontId="10" fillId="10" borderId="55" xfId="0" applyNumberFormat="1" applyFont="1" applyFill="1" applyBorder="1" applyAlignment="1">
      <alignment horizontal="center" vertical="top" wrapText="1"/>
    </xf>
    <xf numFmtId="3" fontId="10" fillId="10" borderId="70" xfId="0" applyNumberFormat="1" applyFont="1" applyFill="1" applyBorder="1" applyAlignment="1">
      <alignment horizontal="center" vertical="top" wrapText="1"/>
    </xf>
    <xf numFmtId="3" fontId="10" fillId="10" borderId="48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5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33" fillId="2" borderId="60" xfId="0" applyNumberFormat="1" applyFont="1" applyFill="1" applyBorder="1" applyAlignment="1">
      <alignment horizontal="right" vertical="top"/>
    </xf>
    <xf numFmtId="49" fontId="33" fillId="2" borderId="61" xfId="0" applyNumberFormat="1" applyFont="1" applyFill="1" applyBorder="1" applyAlignment="1">
      <alignment horizontal="right" vertical="top"/>
    </xf>
    <xf numFmtId="49" fontId="10" fillId="9" borderId="45" xfId="0" applyNumberFormat="1" applyFont="1" applyFill="1" applyBorder="1" applyAlignment="1">
      <alignment horizontal="center" vertical="top"/>
    </xf>
    <xf numFmtId="3" fontId="10" fillId="3" borderId="28" xfId="0" applyNumberFormat="1" applyFont="1" applyFill="1" applyBorder="1" applyAlignment="1">
      <alignment horizontal="center" vertical="top"/>
    </xf>
    <xf numFmtId="3" fontId="10" fillId="2" borderId="28" xfId="0" quotePrefix="1" applyNumberFormat="1" applyFont="1" applyFill="1" applyBorder="1" applyAlignment="1">
      <alignment horizontal="center" vertical="top"/>
    </xf>
    <xf numFmtId="3" fontId="10" fillId="2" borderId="28" xfId="0" applyNumberFormat="1" applyFont="1" applyFill="1" applyBorder="1" applyAlignment="1">
      <alignment horizontal="center" vertical="top"/>
    </xf>
    <xf numFmtId="3" fontId="10" fillId="4" borderId="28" xfId="0" applyNumberFormat="1" applyFont="1" applyFill="1" applyBorder="1" applyAlignment="1">
      <alignment horizontal="right" vertical="top" wrapText="1"/>
    </xf>
    <xf numFmtId="3" fontId="29" fillId="7" borderId="54" xfId="0" applyNumberFormat="1" applyFont="1" applyFill="1" applyBorder="1" applyAlignment="1">
      <alignment horizontal="right"/>
    </xf>
    <xf numFmtId="3" fontId="29" fillId="7" borderId="63" xfId="0" applyNumberFormat="1" applyFont="1" applyFill="1" applyBorder="1" applyAlignment="1">
      <alignment horizontal="right"/>
    </xf>
    <xf numFmtId="3" fontId="29" fillId="7" borderId="64" xfId="0" applyNumberFormat="1" applyFont="1" applyFill="1" applyBorder="1" applyAlignment="1">
      <alignment horizontal="right"/>
    </xf>
    <xf numFmtId="3" fontId="26" fillId="0" borderId="54" xfId="0" applyNumberFormat="1" applyFont="1" applyBorder="1" applyAlignment="1">
      <alignment horizontal="center" vertical="center"/>
    </xf>
    <xf numFmtId="3" fontId="26" fillId="0" borderId="63" xfId="0" applyNumberFormat="1" applyFont="1" applyBorder="1" applyAlignment="1">
      <alignment horizontal="center" vertical="center"/>
    </xf>
    <xf numFmtId="3" fontId="26" fillId="0" borderId="64" xfId="0" applyNumberFormat="1" applyFont="1" applyBorder="1" applyAlignment="1">
      <alignment horizontal="center" vertical="center"/>
    </xf>
    <xf numFmtId="3" fontId="26" fillId="6" borderId="54" xfId="0" applyNumberFormat="1" applyFont="1" applyFill="1" applyBorder="1" applyAlignment="1">
      <alignment horizontal="right"/>
    </xf>
    <xf numFmtId="3" fontId="26" fillId="6" borderId="63" xfId="0" applyNumberFormat="1" applyFont="1" applyFill="1" applyBorder="1" applyAlignment="1">
      <alignment horizontal="right"/>
    </xf>
    <xf numFmtId="3" fontId="26" fillId="6" borderId="64" xfId="0" applyNumberFormat="1" applyFont="1" applyFill="1" applyBorder="1" applyAlignment="1">
      <alignment horizontal="right"/>
    </xf>
    <xf numFmtId="3" fontId="26" fillId="4" borderId="54" xfId="0" applyNumberFormat="1" applyFont="1" applyFill="1" applyBorder="1" applyAlignment="1">
      <alignment horizontal="right"/>
    </xf>
    <xf numFmtId="3" fontId="26" fillId="4" borderId="63" xfId="0" applyNumberFormat="1" applyFont="1" applyFill="1" applyBorder="1" applyAlignment="1">
      <alignment horizontal="right"/>
    </xf>
    <xf numFmtId="3" fontId="26" fillId="4" borderId="64" xfId="0" applyNumberFormat="1" applyFont="1" applyFill="1" applyBorder="1" applyAlignment="1">
      <alignment horizontal="right"/>
    </xf>
    <xf numFmtId="3" fontId="28" fillId="0" borderId="73" xfId="0" applyNumberFormat="1" applyFont="1" applyBorder="1" applyAlignment="1">
      <alignment horizontal="left" wrapText="1"/>
    </xf>
    <xf numFmtId="3" fontId="28" fillId="0" borderId="60" xfId="0" applyNumberFormat="1" applyFont="1" applyBorder="1" applyAlignment="1">
      <alignment horizontal="left" wrapText="1"/>
    </xf>
    <xf numFmtId="3" fontId="28" fillId="0" borderId="69" xfId="0" applyNumberFormat="1" applyFont="1" applyBorder="1" applyAlignment="1">
      <alignment horizontal="left" wrapText="1"/>
    </xf>
    <xf numFmtId="3" fontId="28" fillId="0" borderId="73" xfId="0" applyNumberFormat="1" applyFont="1" applyBorder="1" applyAlignment="1">
      <alignment wrapText="1"/>
    </xf>
    <xf numFmtId="3" fontId="28" fillId="0" borderId="60" xfId="0" applyNumberFormat="1" applyFont="1" applyBorder="1" applyAlignment="1">
      <alignment wrapText="1"/>
    </xf>
    <xf numFmtId="3" fontId="28" fillId="0" borderId="69" xfId="0" applyNumberFormat="1" applyFont="1" applyBorder="1" applyAlignment="1">
      <alignment wrapText="1"/>
    </xf>
    <xf numFmtId="3" fontId="26" fillId="4" borderId="54" xfId="0" applyNumberFormat="1" applyFont="1" applyFill="1" applyBorder="1" applyAlignment="1">
      <alignment horizontal="right" wrapText="1"/>
    </xf>
    <xf numFmtId="3" fontId="26" fillId="4" borderId="63" xfId="0" applyNumberFormat="1" applyFont="1" applyFill="1" applyBorder="1" applyAlignment="1">
      <alignment horizontal="right" wrapText="1"/>
    </xf>
    <xf numFmtId="3" fontId="26" fillId="4" borderId="64" xfId="0" applyNumberFormat="1" applyFont="1" applyFill="1" applyBorder="1" applyAlignment="1">
      <alignment horizontal="right" wrapText="1"/>
    </xf>
    <xf numFmtId="3" fontId="6" fillId="0" borderId="73" xfId="0" applyNumberFormat="1" applyFont="1" applyBorder="1" applyAlignment="1">
      <alignment horizontal="left" wrapText="1"/>
    </xf>
    <xf numFmtId="3" fontId="6" fillId="0" borderId="60" xfId="0" applyNumberFormat="1" applyFont="1" applyBorder="1" applyAlignment="1">
      <alignment horizontal="left" wrapText="1"/>
    </xf>
    <xf numFmtId="3" fontId="6" fillId="0" borderId="69" xfId="0" applyNumberFormat="1" applyFont="1" applyBorder="1" applyAlignment="1">
      <alignment horizontal="left" wrapText="1"/>
    </xf>
    <xf numFmtId="3" fontId="28" fillId="0" borderId="74" xfId="0" applyNumberFormat="1" applyFont="1" applyBorder="1" applyAlignment="1">
      <alignment horizontal="left" wrapText="1"/>
    </xf>
    <xf numFmtId="3" fontId="28" fillId="0" borderId="50" xfId="0" applyNumberFormat="1" applyFont="1" applyBorder="1" applyAlignment="1">
      <alignment horizontal="left" wrapText="1"/>
    </xf>
    <xf numFmtId="3" fontId="28" fillId="0" borderId="68" xfId="0" applyNumberFormat="1" applyFont="1" applyBorder="1" applyAlignment="1">
      <alignment horizontal="left" wrapText="1"/>
    </xf>
    <xf numFmtId="3" fontId="10" fillId="3" borderId="53" xfId="0" applyNumberFormat="1" applyFont="1" applyFill="1" applyBorder="1" applyAlignment="1">
      <alignment horizontal="right" vertical="top"/>
    </xf>
    <xf numFmtId="3" fontId="10" fillId="3" borderId="60" xfId="0" applyNumberFormat="1" applyFont="1" applyFill="1" applyBorder="1" applyAlignment="1">
      <alignment horizontal="right" vertical="top"/>
    </xf>
    <xf numFmtId="3" fontId="10" fillId="3" borderId="61" xfId="0" applyNumberFormat="1" applyFont="1" applyFill="1" applyBorder="1" applyAlignment="1">
      <alignment horizontal="right" vertical="top"/>
    </xf>
    <xf numFmtId="3" fontId="10" fillId="6" borderId="28" xfId="0" applyNumberFormat="1" applyFont="1" applyFill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justify" vertical="justify" wrapText="1"/>
    </xf>
    <xf numFmtId="3" fontId="8" fillId="0" borderId="0" xfId="0" applyNumberFormat="1" applyFont="1" applyAlignment="1">
      <alignment horizontal="justify" vertical="justify" wrapText="1"/>
    </xf>
    <xf numFmtId="3" fontId="25" fillId="2" borderId="28" xfId="0" applyNumberFormat="1" applyFont="1" applyFill="1" applyBorder="1" applyAlignment="1">
      <alignment horizontal="right" vertical="top"/>
    </xf>
    <xf numFmtId="3" fontId="22" fillId="0" borderId="0" xfId="0" applyNumberFormat="1" applyFont="1" applyAlignment="1">
      <alignment horizontal="left" vertical="top"/>
    </xf>
    <xf numFmtId="3" fontId="10" fillId="3" borderId="53" xfId="0" applyNumberFormat="1" applyFont="1" applyFill="1" applyBorder="1" applyAlignment="1">
      <alignment horizontal="left" vertical="top" wrapText="1"/>
    </xf>
    <xf numFmtId="3" fontId="10" fillId="3" borderId="60" xfId="0" applyNumberFormat="1" applyFont="1" applyFill="1" applyBorder="1" applyAlignment="1">
      <alignment horizontal="left" vertical="top" wrapText="1"/>
    </xf>
    <xf numFmtId="3" fontId="10" fillId="3" borderId="61" xfId="0" applyNumberFormat="1" applyFont="1" applyFill="1" applyBorder="1" applyAlignment="1">
      <alignment horizontal="left" vertical="top" wrapText="1"/>
    </xf>
    <xf numFmtId="3" fontId="22" fillId="0" borderId="0" xfId="0" applyNumberFormat="1" applyFont="1" applyAlignment="1">
      <alignment horizontal="left" vertical="top" wrapText="1"/>
    </xf>
    <xf numFmtId="3" fontId="10" fillId="6" borderId="28" xfId="0" applyNumberFormat="1" applyFont="1" applyFill="1" applyBorder="1" applyAlignment="1">
      <alignment horizontal="left" vertical="top" wrapText="1"/>
    </xf>
    <xf numFmtId="3" fontId="19" fillId="6" borderId="28" xfId="0" applyNumberFormat="1" applyFont="1" applyFill="1" applyBorder="1" applyAlignment="1">
      <alignment horizontal="left" vertical="top" wrapText="1"/>
    </xf>
    <xf numFmtId="3" fontId="8" fillId="0" borderId="28" xfId="0" applyNumberFormat="1" applyFont="1" applyBorder="1" applyAlignment="1">
      <alignment horizontal="center" vertical="center" textRotation="90" wrapText="1"/>
    </xf>
    <xf numFmtId="3" fontId="23" fillId="0" borderId="0" xfId="0" applyNumberFormat="1" applyFont="1" applyAlignment="1">
      <alignment horizontal="center" vertical="top" wrapText="1"/>
    </xf>
    <xf numFmtId="3" fontId="23" fillId="0" borderId="70" xfId="0" applyNumberFormat="1" applyFont="1" applyBorder="1" applyAlignment="1">
      <alignment horizontal="center" vertical="top"/>
    </xf>
    <xf numFmtId="3" fontId="23" fillId="0" borderId="0" xfId="0" applyNumberFormat="1" applyFont="1" applyAlignment="1">
      <alignment horizontal="left" vertical="top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5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top" wrapText="1"/>
    </xf>
    <xf numFmtId="3" fontId="10" fillId="0" borderId="45" xfId="0" applyNumberFormat="1" applyFont="1" applyBorder="1" applyAlignment="1">
      <alignment horizontal="center" vertical="top" wrapText="1"/>
    </xf>
    <xf numFmtId="3" fontId="10" fillId="0" borderId="23" xfId="0" applyNumberFormat="1" applyFont="1" applyBorder="1" applyAlignment="1">
      <alignment horizontal="center" vertical="top" wrapText="1"/>
    </xf>
    <xf numFmtId="3" fontId="10" fillId="8" borderId="1" xfId="0" applyNumberFormat="1" applyFont="1" applyFill="1" applyBorder="1" applyAlignment="1">
      <alignment horizontal="center" vertical="top"/>
    </xf>
    <xf numFmtId="3" fontId="10" fillId="8" borderId="45" xfId="0" applyNumberFormat="1" applyFont="1" applyFill="1" applyBorder="1" applyAlignment="1">
      <alignment horizontal="center" vertical="top"/>
    </xf>
    <xf numFmtId="3" fontId="10" fillId="8" borderId="23" xfId="0" applyNumberFormat="1" applyFont="1" applyFill="1" applyBorder="1" applyAlignment="1">
      <alignment horizontal="center" vertical="top"/>
    </xf>
    <xf numFmtId="3" fontId="10" fillId="3" borderId="1" xfId="0" applyNumberFormat="1" applyFont="1" applyFill="1" applyBorder="1" applyAlignment="1">
      <alignment horizontal="center" vertical="top"/>
    </xf>
    <xf numFmtId="3" fontId="10" fillId="3" borderId="45" xfId="0" applyNumberFormat="1" applyFont="1" applyFill="1" applyBorder="1" applyAlignment="1">
      <alignment horizontal="center" vertical="top"/>
    </xf>
    <xf numFmtId="3" fontId="10" fillId="3" borderId="23" xfId="0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3" fontId="10" fillId="2" borderId="45" xfId="0" applyNumberFormat="1" applyFont="1" applyFill="1" applyBorder="1" applyAlignment="1">
      <alignment horizontal="center" vertical="top"/>
    </xf>
    <xf numFmtId="3" fontId="10" fillId="2" borderId="23" xfId="0" applyNumberFormat="1" applyFont="1" applyFill="1" applyBorder="1" applyAlignment="1">
      <alignment horizontal="center" vertical="top"/>
    </xf>
    <xf numFmtId="3" fontId="25" fillId="2" borderId="53" xfId="0" applyNumberFormat="1" applyFont="1" applyFill="1" applyBorder="1" applyAlignment="1">
      <alignment horizontal="right" vertical="top"/>
    </xf>
    <xf numFmtId="3" fontId="25" fillId="2" borderId="60" xfId="0" applyNumberFormat="1" applyFont="1" applyFill="1" applyBorder="1" applyAlignment="1">
      <alignment horizontal="right" vertical="top"/>
    </xf>
    <xf numFmtId="3" fontId="25" fillId="2" borderId="61" xfId="0" applyNumberFormat="1" applyFont="1" applyFill="1" applyBorder="1" applyAlignment="1">
      <alignment horizontal="right" vertical="top"/>
    </xf>
    <xf numFmtId="49" fontId="10" fillId="8" borderId="1" xfId="0" applyNumberFormat="1" applyFont="1" applyFill="1" applyBorder="1" applyAlignment="1">
      <alignment horizontal="center" vertical="top"/>
    </xf>
    <xf numFmtId="49" fontId="10" fillId="8" borderId="45" xfId="0" applyNumberFormat="1" applyFont="1" applyFill="1" applyBorder="1" applyAlignment="1">
      <alignment horizontal="center" vertical="top"/>
    </xf>
    <xf numFmtId="49" fontId="10" fillId="8" borderId="23" xfId="0" applyNumberFormat="1" applyFont="1" applyFill="1" applyBorder="1" applyAlignment="1">
      <alignment horizontal="center" vertical="top"/>
    </xf>
    <xf numFmtId="3" fontId="22" fillId="0" borderId="0" xfId="0" applyNumberFormat="1" applyFont="1" applyAlignment="1">
      <alignment horizontal="center" vertical="top" wrapText="1"/>
    </xf>
    <xf numFmtId="3" fontId="10" fillId="10" borderId="45" xfId="0" applyNumberFormat="1" applyFont="1" applyFill="1" applyBorder="1" applyAlignment="1">
      <alignment horizontal="center" vertical="top" wrapText="1"/>
    </xf>
    <xf numFmtId="3" fontId="35" fillId="8" borderId="1" xfId="0" applyNumberFormat="1" applyFont="1" applyFill="1" applyBorder="1" applyAlignment="1">
      <alignment horizontal="center" vertical="top"/>
    </xf>
    <xf numFmtId="3" fontId="35" fillId="8" borderId="45" xfId="0" applyNumberFormat="1" applyFont="1" applyFill="1" applyBorder="1" applyAlignment="1">
      <alignment horizontal="center" vertical="top"/>
    </xf>
    <xf numFmtId="3" fontId="35" fillId="8" borderId="23" xfId="0" applyNumberFormat="1" applyFont="1" applyFill="1" applyBorder="1" applyAlignment="1">
      <alignment horizontal="center" vertical="top"/>
    </xf>
    <xf numFmtId="49" fontId="1" fillId="2" borderId="32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" fillId="5" borderId="33" xfId="0" applyFont="1" applyFill="1" applyBorder="1" applyAlignment="1">
      <alignment horizontal="left" vertical="top" wrapText="1"/>
    </xf>
    <xf numFmtId="0" fontId="17" fillId="5" borderId="20" xfId="0" applyFont="1" applyFill="1" applyBorder="1" applyAlignment="1">
      <alignment horizontal="left" vertical="top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top"/>
    </xf>
    <xf numFmtId="49" fontId="1" fillId="3" borderId="18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1" fillId="0" borderId="75" xfId="0" applyFont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horizontal="center" vertical="top"/>
    </xf>
    <xf numFmtId="49" fontId="1" fillId="2" borderId="17" xfId="0" applyNumberFormat="1" applyFont="1" applyFill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4" fillId="5" borderId="33" xfId="0" applyFont="1" applyFill="1" applyBorder="1" applyAlignment="1">
      <alignment horizontal="left" vertical="top" wrapText="1"/>
    </xf>
    <xf numFmtId="0" fontId="12" fillId="5" borderId="20" xfId="0" applyFont="1" applyFill="1" applyBorder="1" applyAlignment="1">
      <alignment horizontal="left" vertical="top" wrapText="1"/>
    </xf>
    <xf numFmtId="49" fontId="18" fillId="0" borderId="76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11" fillId="0" borderId="78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49" fontId="18" fillId="0" borderId="50" xfId="0" applyNumberFormat="1" applyFont="1" applyBorder="1" applyAlignment="1">
      <alignment horizontal="center" vertical="top"/>
    </xf>
    <xf numFmtId="49" fontId="11" fillId="0" borderId="51" xfId="0" applyNumberFormat="1" applyFont="1" applyBorder="1" applyAlignment="1">
      <alignment horizontal="center" vertical="top"/>
    </xf>
    <xf numFmtId="49" fontId="18" fillId="0" borderId="0" xfId="0" applyNumberFormat="1" applyFont="1" applyAlignment="1">
      <alignment horizontal="center" vertical="top"/>
    </xf>
    <xf numFmtId="0" fontId="11" fillId="0" borderId="29" xfId="0" applyFont="1" applyBorder="1" applyAlignment="1">
      <alignment horizontal="center" vertical="top" wrapText="1"/>
    </xf>
    <xf numFmtId="49" fontId="11" fillId="0" borderId="34" xfId="0" applyNumberFormat="1" applyFont="1" applyBorder="1" applyAlignment="1">
      <alignment horizontal="center" vertical="top" wrapText="1"/>
    </xf>
    <xf numFmtId="0" fontId="4" fillId="6" borderId="33" xfId="0" applyFont="1" applyFill="1" applyBorder="1" applyAlignment="1">
      <alignment horizontal="left" vertical="top" wrapText="1"/>
    </xf>
    <xf numFmtId="0" fontId="12" fillId="6" borderId="20" xfId="0" applyFont="1" applyFill="1" applyBorder="1" applyAlignment="1">
      <alignment horizontal="left" vertical="top" wrapText="1"/>
    </xf>
    <xf numFmtId="0" fontId="20" fillId="5" borderId="33" xfId="0" applyFont="1" applyFill="1" applyBorder="1" applyAlignment="1">
      <alignment horizontal="left" vertical="top" wrapText="1"/>
    </xf>
    <xf numFmtId="0" fontId="21" fillId="5" borderId="20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" fillId="5" borderId="20" xfId="0" applyFont="1" applyFill="1" applyBorder="1" applyAlignment="1">
      <alignment horizontal="left" vertical="top" wrapText="1"/>
    </xf>
    <xf numFmtId="49" fontId="18" fillId="0" borderId="77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/>
    </xf>
    <xf numFmtId="49" fontId="1" fillId="2" borderId="45" xfId="0" applyNumberFormat="1" applyFont="1" applyFill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10" fillId="6" borderId="79" xfId="0" applyNumberFormat="1" applyFont="1" applyFill="1" applyBorder="1" applyAlignment="1">
      <alignment horizontal="right" vertical="top"/>
    </xf>
    <xf numFmtId="49" fontId="10" fillId="6" borderId="63" xfId="0" applyNumberFormat="1" applyFont="1" applyFill="1" applyBorder="1" applyAlignment="1">
      <alignment horizontal="right" vertical="top"/>
    </xf>
    <xf numFmtId="49" fontId="10" fillId="6" borderId="64" xfId="0" applyNumberFormat="1" applyFont="1" applyFill="1" applyBorder="1" applyAlignment="1">
      <alignment horizontal="right" vertical="top"/>
    </xf>
    <xf numFmtId="49" fontId="10" fillId="2" borderId="79" xfId="0" applyNumberFormat="1" applyFont="1" applyFill="1" applyBorder="1" applyAlignment="1">
      <alignment horizontal="right" vertical="top"/>
    </xf>
    <xf numFmtId="49" fontId="10" fillId="2" borderId="63" xfId="0" applyNumberFormat="1" applyFont="1" applyFill="1" applyBorder="1" applyAlignment="1">
      <alignment horizontal="right" vertical="top"/>
    </xf>
    <xf numFmtId="49" fontId="10" fillId="2" borderId="64" xfId="0" applyNumberFormat="1" applyFont="1" applyFill="1" applyBorder="1" applyAlignment="1">
      <alignment horizontal="right" vertical="top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1" fillId="0" borderId="47" xfId="1" applyFont="1" applyBorder="1" applyAlignment="1">
      <alignment horizontal="center" vertical="center" textRotation="90" wrapText="1"/>
    </xf>
    <xf numFmtId="0" fontId="11" fillId="0" borderId="16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4" fillId="0" borderId="4" xfId="1" applyFont="1" applyBorder="1" applyAlignment="1">
      <alignment vertical="top" wrapText="1"/>
    </xf>
    <xf numFmtId="49" fontId="10" fillId="2" borderId="8" xfId="0" applyNumberFormat="1" applyFont="1" applyFill="1" applyBorder="1" applyAlignment="1">
      <alignment horizontal="right" vertical="top"/>
    </xf>
    <xf numFmtId="49" fontId="10" fillId="6" borderId="54" xfId="0" applyNumberFormat="1" applyFont="1" applyFill="1" applyBorder="1" applyAlignment="1">
      <alignment horizontal="left" vertical="top"/>
    </xf>
    <xf numFmtId="49" fontId="10" fillId="6" borderId="63" xfId="0" applyNumberFormat="1" applyFont="1" applyFill="1" applyBorder="1" applyAlignment="1">
      <alignment horizontal="left" vertical="top"/>
    </xf>
    <xf numFmtId="49" fontId="10" fillId="6" borderId="64" xfId="0" applyNumberFormat="1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11" fillId="0" borderId="28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 textRotation="90" wrapText="1"/>
    </xf>
    <xf numFmtId="0" fontId="11" fillId="0" borderId="57" xfId="1" applyFont="1" applyBorder="1" applyAlignment="1">
      <alignment horizontal="center" vertical="center" textRotation="90" wrapText="1"/>
    </xf>
    <xf numFmtId="0" fontId="6" fillId="0" borderId="27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6" fillId="0" borderId="30" xfId="1" applyFont="1" applyBorder="1" applyAlignment="1">
      <alignment horizontal="center" vertical="top"/>
    </xf>
    <xf numFmtId="49" fontId="18" fillId="0" borderId="9" xfId="0" applyNumberFormat="1" applyFont="1" applyBorder="1" applyAlignment="1">
      <alignment horizontal="center" vertical="top" wrapText="1"/>
    </xf>
    <xf numFmtId="0" fontId="7" fillId="6" borderId="54" xfId="1" applyFont="1" applyFill="1" applyBorder="1" applyAlignment="1">
      <alignment horizontal="left" vertical="center" wrapText="1"/>
    </xf>
    <xf numFmtId="0" fontId="7" fillId="6" borderId="63" xfId="1" applyFont="1" applyFill="1" applyBorder="1" applyAlignment="1">
      <alignment horizontal="left" vertical="center" wrapText="1"/>
    </xf>
    <xf numFmtId="0" fontId="7" fillId="6" borderId="64" xfId="1" applyFont="1" applyFill="1" applyBorder="1" applyAlignment="1">
      <alignment horizontal="left" vertical="center" wrapText="1"/>
    </xf>
    <xf numFmtId="49" fontId="5" fillId="6" borderId="54" xfId="1" applyNumberFormat="1" applyFont="1" applyFill="1" applyBorder="1" applyAlignment="1">
      <alignment horizontal="left" vertical="top"/>
    </xf>
    <xf numFmtId="49" fontId="5" fillId="6" borderId="63" xfId="1" applyNumberFormat="1" applyFont="1" applyFill="1" applyBorder="1" applyAlignment="1">
      <alignment horizontal="left" vertical="top"/>
    </xf>
    <xf numFmtId="49" fontId="5" fillId="6" borderId="64" xfId="1" applyNumberFormat="1" applyFont="1" applyFill="1" applyBorder="1" applyAlignment="1">
      <alignment horizontal="left" vertical="top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5" fillId="3" borderId="16" xfId="1" applyNumberFormat="1" applyFont="1" applyFill="1" applyBorder="1" applyAlignment="1">
      <alignment horizontal="center" vertical="top"/>
    </xf>
    <xf numFmtId="49" fontId="5" fillId="3" borderId="6" xfId="1" applyNumberFormat="1" applyFont="1" applyFill="1" applyBorder="1" applyAlignment="1">
      <alignment horizontal="center" vertical="top"/>
    </xf>
    <xf numFmtId="0" fontId="11" fillId="0" borderId="14" xfId="1" applyFont="1" applyBorder="1" applyAlignment="1">
      <alignment horizontal="center" vertical="center" textRotation="90" wrapText="1"/>
    </xf>
    <xf numFmtId="0" fontId="11" fillId="0" borderId="28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textRotation="90" wrapText="1"/>
    </xf>
    <xf numFmtId="49" fontId="10" fillId="0" borderId="9" xfId="1" applyNumberFormat="1" applyFont="1" applyBorder="1" applyAlignment="1">
      <alignment horizontal="center" vertical="top"/>
    </xf>
    <xf numFmtId="49" fontId="10" fillId="0" borderId="10" xfId="1" applyNumberFormat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center" textRotation="90" wrapText="1"/>
    </xf>
    <xf numFmtId="0" fontId="11" fillId="0" borderId="45" xfId="1" applyFont="1" applyBorder="1" applyAlignment="1">
      <alignment horizontal="center" vertical="center" textRotation="90" wrapText="1"/>
    </xf>
    <xf numFmtId="0" fontId="11" fillId="0" borderId="52" xfId="1" applyFont="1" applyBorder="1" applyAlignment="1">
      <alignment horizontal="center" vertical="center" textRotation="90" wrapText="1"/>
    </xf>
    <xf numFmtId="0" fontId="11" fillId="0" borderId="53" xfId="1" applyFont="1" applyBorder="1" applyAlignment="1">
      <alignment horizontal="center" vertical="center" textRotation="90" wrapText="1"/>
    </xf>
    <xf numFmtId="0" fontId="11" fillId="0" borderId="56" xfId="1" applyFont="1" applyBorder="1" applyAlignment="1">
      <alignment horizontal="center" vertical="center" textRotation="90" wrapText="1"/>
    </xf>
    <xf numFmtId="49" fontId="10" fillId="0" borderId="34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11" fillId="0" borderId="13" xfId="1" applyFont="1" applyBorder="1" applyAlignment="1">
      <alignment horizontal="center" vertical="center" textRotation="90" wrapText="1"/>
    </xf>
    <xf numFmtId="0" fontId="11" fillId="0" borderId="31" xfId="1" applyFont="1" applyBorder="1" applyAlignment="1">
      <alignment horizontal="center" vertical="center" textRotation="90" wrapText="1"/>
    </xf>
    <xf numFmtId="49" fontId="5" fillId="6" borderId="27" xfId="1" applyNumberFormat="1" applyFont="1" applyFill="1" applyBorder="1" applyAlignment="1">
      <alignment horizontal="left" vertical="top"/>
    </xf>
    <xf numFmtId="49" fontId="5" fillId="6" borderId="7" xfId="1" applyNumberFormat="1" applyFont="1" applyFill="1" applyBorder="1" applyAlignment="1">
      <alignment horizontal="left" vertical="top"/>
    </xf>
    <xf numFmtId="49" fontId="5" fillId="6" borderId="65" xfId="1" applyNumberFormat="1" applyFont="1" applyFill="1" applyBorder="1" applyAlignment="1">
      <alignment horizontal="left" vertical="top"/>
    </xf>
    <xf numFmtId="49" fontId="5" fillId="2" borderId="2" xfId="1" applyNumberFormat="1" applyFont="1" applyFill="1" applyBorder="1" applyAlignment="1">
      <alignment horizontal="center" vertical="top"/>
    </xf>
    <xf numFmtId="49" fontId="5" fillId="2" borderId="4" xfId="1" applyNumberFormat="1" applyFont="1" applyFill="1" applyBorder="1" applyAlignment="1">
      <alignment horizontal="center" vertical="top"/>
    </xf>
    <xf numFmtId="49" fontId="5" fillId="2" borderId="3" xfId="1" applyNumberFormat="1" applyFont="1" applyFill="1" applyBorder="1" applyAlignment="1">
      <alignment horizontal="center" vertical="top"/>
    </xf>
    <xf numFmtId="49" fontId="5" fillId="0" borderId="32" xfId="1" applyNumberFormat="1" applyFont="1" applyBorder="1" applyAlignment="1">
      <alignment horizontal="center" vertical="top"/>
    </xf>
    <xf numFmtId="49" fontId="5" fillId="0" borderId="45" xfId="1" applyNumberFormat="1" applyFont="1" applyBorder="1" applyAlignment="1">
      <alignment horizontal="center" vertical="top"/>
    </xf>
    <xf numFmtId="49" fontId="5" fillId="0" borderId="19" xfId="1" applyNumberFormat="1" applyFont="1" applyBorder="1" applyAlignment="1">
      <alignment horizontal="center" vertical="top"/>
    </xf>
    <xf numFmtId="0" fontId="4" fillId="0" borderId="32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textRotation="90" wrapText="1"/>
    </xf>
    <xf numFmtId="0" fontId="11" fillId="0" borderId="34" xfId="1" applyFont="1" applyBorder="1" applyAlignment="1">
      <alignment horizontal="center" vertical="center" textRotation="90" wrapText="1"/>
    </xf>
    <xf numFmtId="49" fontId="6" fillId="0" borderId="33" xfId="1" applyNumberFormat="1" applyFont="1" applyBorder="1" applyAlignment="1">
      <alignment horizontal="center" vertical="top"/>
    </xf>
    <xf numFmtId="49" fontId="6" fillId="0" borderId="20" xfId="1" applyNumberFormat="1" applyFont="1" applyBorder="1" applyAlignment="1">
      <alignment horizontal="center" vertical="top"/>
    </xf>
    <xf numFmtId="0" fontId="9" fillId="0" borderId="1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49" fontId="6" fillId="0" borderId="57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 wrapText="1"/>
    </xf>
    <xf numFmtId="3" fontId="10" fillId="10" borderId="1" xfId="0" quotePrefix="1" applyNumberFormat="1" applyFont="1" applyFill="1" applyBorder="1" applyAlignment="1">
      <alignment horizontal="center" vertical="top" wrapText="1"/>
    </xf>
    <xf numFmtId="3" fontId="10" fillId="10" borderId="45" xfId="0" quotePrefix="1" applyNumberFormat="1" applyFont="1" applyFill="1" applyBorder="1" applyAlignment="1">
      <alignment horizontal="center" vertical="top" wrapText="1"/>
    </xf>
    <xf numFmtId="3" fontId="10" fillId="10" borderId="23" xfId="0" quotePrefix="1" applyNumberFormat="1" applyFont="1" applyFill="1" applyBorder="1" applyAlignment="1">
      <alignment horizontal="center" vertical="top" wrapText="1"/>
    </xf>
    <xf numFmtId="3" fontId="10" fillId="10" borderId="53" xfId="0" applyNumberFormat="1" applyFont="1" applyFill="1" applyBorder="1" applyAlignment="1">
      <alignment horizontal="left" vertical="top" wrapText="1"/>
    </xf>
    <xf numFmtId="3" fontId="10" fillId="10" borderId="60" xfId="0" applyNumberFormat="1" applyFont="1" applyFill="1" applyBorder="1" applyAlignment="1">
      <alignment horizontal="left" vertical="top" wrapText="1"/>
    </xf>
    <xf numFmtId="3" fontId="10" fillId="10" borderId="61" xfId="0" applyNumberFormat="1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23" xfId="0" applyNumberFormat="1" applyFont="1" applyBorder="1" applyAlignment="1">
      <alignment horizontal="left" vertical="top" wrapText="1"/>
    </xf>
    <xf numFmtId="3" fontId="10" fillId="3" borderId="1" xfId="0" quotePrefix="1" applyNumberFormat="1" applyFont="1" applyFill="1" applyBorder="1" applyAlignment="1">
      <alignment horizontal="center" vertical="top"/>
    </xf>
    <xf numFmtId="3" fontId="10" fillId="3" borderId="45" xfId="0" quotePrefix="1" applyNumberFormat="1" applyFont="1" applyFill="1" applyBorder="1" applyAlignment="1">
      <alignment horizontal="center" vertical="top"/>
    </xf>
    <xf numFmtId="3" fontId="10" fillId="3" borderId="23" xfId="0" quotePrefix="1" applyNumberFormat="1" applyFont="1" applyFill="1" applyBorder="1" applyAlignment="1">
      <alignment horizontal="center" vertical="top"/>
    </xf>
  </cellXfs>
  <cellStyles count="6">
    <cellStyle name="Įprastas" xfId="0" builtinId="0"/>
    <cellStyle name="Įprastas 2" xfId="1" xr:uid="{00000000-0005-0000-0000-000001000000}"/>
    <cellStyle name="Įprastas 3" xfId="2" xr:uid="{00000000-0005-0000-0000-000002000000}"/>
    <cellStyle name="Įprastas 4" xfId="3" xr:uid="{00000000-0005-0000-0000-000003000000}"/>
    <cellStyle name="Normal 2" xfId="4" xr:uid="{00000000-0005-0000-0000-000004000000}"/>
    <cellStyle name="Normal_biudz uz 2001 atskaitomybe3" xfId="5" xr:uid="{00000000-0005-0000-0000-000005000000}"/>
  </cellStyles>
  <dxfs count="0"/>
  <tableStyles count="0" defaultTableStyle="TableStyleMedium9" defaultPivotStyle="PivotStyleLight16"/>
  <colors>
    <mruColors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opLeftCell="A13" zoomScaleNormal="100" workbookViewId="0">
      <selection activeCell="H13" sqref="H13"/>
    </sheetView>
  </sheetViews>
  <sheetFormatPr defaultColWidth="9.140625" defaultRowHeight="12.75"/>
  <cols>
    <col min="1" max="1" width="4.5703125" style="152" customWidth="1"/>
    <col min="2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  <col min="13" max="16384" width="9.140625" style="152"/>
  </cols>
  <sheetData>
    <row r="1" spans="1:12" ht="15.75">
      <c r="I1" s="358" t="s">
        <v>135</v>
      </c>
      <c r="J1" s="358"/>
      <c r="K1" s="358"/>
      <c r="L1" s="358"/>
    </row>
    <row r="2" spans="1:12" ht="48.75" customHeight="1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2" ht="22.5" customHeight="1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24.75" customHeight="1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2.75" customHeight="1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2" ht="18" customHeight="1">
      <c r="I6" s="154"/>
      <c r="J6" s="154"/>
      <c r="K6" s="154"/>
      <c r="L6" s="154"/>
    </row>
    <row r="7" spans="1:12" s="153" customFormat="1" ht="29.25" customHeight="1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</row>
    <row r="8" spans="1:12" s="153" customFormat="1" ht="15" customHeight="1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</row>
    <row r="9" spans="1:12" s="153" customFormat="1" ht="88.5" customHeight="1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</row>
    <row r="10" spans="1:12" s="153" customFormat="1" ht="15" customHeight="1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 s="153" customFormat="1" ht="15.75" customHeight="1">
      <c r="A11" s="196" t="s">
        <v>163</v>
      </c>
      <c r="B11" s="158" t="s">
        <v>9</v>
      </c>
      <c r="C11" s="359" t="s">
        <v>164</v>
      </c>
      <c r="D11" s="360"/>
      <c r="E11" s="360"/>
      <c r="F11" s="360"/>
      <c r="G11" s="360"/>
      <c r="H11" s="360"/>
      <c r="I11" s="360"/>
      <c r="J11" s="360"/>
      <c r="K11" s="360"/>
      <c r="L11" s="361"/>
    </row>
    <row r="12" spans="1:12" s="153" customFormat="1" ht="58.15" customHeight="1">
      <c r="A12" s="298" t="s">
        <v>163</v>
      </c>
      <c r="B12" s="380" t="s">
        <v>9</v>
      </c>
      <c r="C12" s="383" t="s">
        <v>9</v>
      </c>
      <c r="D12" s="304" t="s">
        <v>183</v>
      </c>
      <c r="E12" s="305"/>
      <c r="F12" s="305"/>
      <c r="G12" s="306"/>
      <c r="H12" s="282"/>
      <c r="I12" s="200" t="s">
        <v>165</v>
      </c>
      <c r="J12" s="200" t="s">
        <v>172</v>
      </c>
      <c r="K12" s="201" t="s">
        <v>160</v>
      </c>
      <c r="L12" s="238">
        <v>81.2</v>
      </c>
    </row>
    <row r="13" spans="1:12" s="153" customFormat="1" ht="45.6" customHeight="1">
      <c r="A13" s="318"/>
      <c r="B13" s="381"/>
      <c r="C13" s="384"/>
      <c r="D13" s="307"/>
      <c r="E13" s="308"/>
      <c r="F13" s="308"/>
      <c r="G13" s="309"/>
      <c r="H13" s="283"/>
      <c r="I13" s="200" t="s">
        <v>166</v>
      </c>
      <c r="J13" s="200" t="s">
        <v>173</v>
      </c>
      <c r="K13" s="201" t="s">
        <v>160</v>
      </c>
      <c r="L13" s="238">
        <v>88.3</v>
      </c>
    </row>
    <row r="14" spans="1:12" s="153" customFormat="1" ht="43.9" customHeight="1">
      <c r="A14" s="318"/>
      <c r="B14" s="381"/>
      <c r="C14" s="384"/>
      <c r="D14" s="307"/>
      <c r="E14" s="308"/>
      <c r="F14" s="308"/>
      <c r="G14" s="309"/>
      <c r="H14" s="283"/>
      <c r="I14" s="200" t="s">
        <v>167</v>
      </c>
      <c r="J14" s="200" t="s">
        <v>174</v>
      </c>
      <c r="K14" s="201" t="s">
        <v>179</v>
      </c>
      <c r="L14" s="238">
        <v>12</v>
      </c>
    </row>
    <row r="15" spans="1:12" s="153" customFormat="1" ht="69.75" customHeight="1">
      <c r="A15" s="318"/>
      <c r="B15" s="381"/>
      <c r="C15" s="384"/>
      <c r="D15" s="307"/>
      <c r="E15" s="308"/>
      <c r="F15" s="308"/>
      <c r="G15" s="309"/>
      <c r="H15" s="283"/>
      <c r="I15" s="200" t="s">
        <v>168</v>
      </c>
      <c r="J15" s="200" t="s">
        <v>175</v>
      </c>
      <c r="K15" s="201" t="s">
        <v>160</v>
      </c>
      <c r="L15" s="238">
        <v>18.5</v>
      </c>
    </row>
    <row r="16" spans="1:12" s="153" customFormat="1" ht="31.15" customHeight="1">
      <c r="A16" s="318"/>
      <c r="B16" s="381"/>
      <c r="C16" s="384"/>
      <c r="D16" s="307"/>
      <c r="E16" s="308"/>
      <c r="F16" s="308"/>
      <c r="G16" s="309"/>
      <c r="H16" s="283"/>
      <c r="I16" s="200" t="s">
        <v>169</v>
      </c>
      <c r="J16" s="200" t="s">
        <v>176</v>
      </c>
      <c r="K16" s="201" t="s">
        <v>160</v>
      </c>
      <c r="L16" s="238">
        <v>64.3</v>
      </c>
    </row>
    <row r="17" spans="1:14" s="153" customFormat="1" ht="41.45" customHeight="1">
      <c r="A17" s="318"/>
      <c r="B17" s="381"/>
      <c r="C17" s="384"/>
      <c r="D17" s="307"/>
      <c r="E17" s="308"/>
      <c r="F17" s="308"/>
      <c r="G17" s="309"/>
      <c r="H17" s="283"/>
      <c r="I17" s="200" t="s">
        <v>170</v>
      </c>
      <c r="J17" s="200" t="s">
        <v>177</v>
      </c>
      <c r="K17" s="201" t="s">
        <v>160</v>
      </c>
      <c r="L17" s="238">
        <v>67.099999999999994</v>
      </c>
    </row>
    <row r="18" spans="1:14" s="153" customFormat="1" ht="32.450000000000003" customHeight="1">
      <c r="A18" s="299"/>
      <c r="B18" s="382"/>
      <c r="C18" s="385"/>
      <c r="D18" s="310"/>
      <c r="E18" s="311"/>
      <c r="F18" s="311"/>
      <c r="G18" s="312"/>
      <c r="H18" s="272"/>
      <c r="I18" s="200" t="s">
        <v>171</v>
      </c>
      <c r="J18" s="200" t="s">
        <v>178</v>
      </c>
      <c r="K18" s="201" t="s">
        <v>160</v>
      </c>
      <c r="L18" s="238">
        <v>93.3</v>
      </c>
    </row>
    <row r="19" spans="1:14" s="153" customFormat="1" ht="43.5" customHeight="1">
      <c r="A19" s="298" t="s">
        <v>163</v>
      </c>
      <c r="B19" s="319" t="s">
        <v>9</v>
      </c>
      <c r="C19" s="320" t="s">
        <v>9</v>
      </c>
      <c r="D19" s="377" t="s">
        <v>9</v>
      </c>
      <c r="E19" s="374" t="s">
        <v>182</v>
      </c>
      <c r="F19" s="190" t="s">
        <v>13</v>
      </c>
      <c r="G19" s="191"/>
      <c r="H19" s="189"/>
      <c r="I19" s="160" t="s">
        <v>190</v>
      </c>
      <c r="J19" s="225" t="s">
        <v>191</v>
      </c>
      <c r="K19" s="226" t="s">
        <v>160</v>
      </c>
      <c r="L19" s="227"/>
    </row>
    <row r="20" spans="1:14" s="153" customFormat="1" ht="35.25" customHeight="1">
      <c r="A20" s="318"/>
      <c r="B20" s="319"/>
      <c r="C20" s="321"/>
      <c r="D20" s="378"/>
      <c r="E20" s="375"/>
      <c r="F20" s="371" t="s">
        <v>156</v>
      </c>
      <c r="G20" s="313"/>
      <c r="H20" s="189"/>
      <c r="I20" s="160" t="s">
        <v>192</v>
      </c>
      <c r="J20" s="224" t="s">
        <v>195</v>
      </c>
      <c r="K20" s="226" t="s">
        <v>160</v>
      </c>
      <c r="L20" s="227"/>
    </row>
    <row r="21" spans="1:14" s="153" customFormat="1" ht="39" customHeight="1">
      <c r="A21" s="318"/>
      <c r="B21" s="319"/>
      <c r="C21" s="321"/>
      <c r="D21" s="378"/>
      <c r="E21" s="375"/>
      <c r="F21" s="372"/>
      <c r="G21" s="314"/>
      <c r="H21" s="189"/>
      <c r="I21" s="160" t="s">
        <v>193</v>
      </c>
      <c r="J21" s="224" t="s">
        <v>196</v>
      </c>
      <c r="K21" s="226" t="s">
        <v>160</v>
      </c>
      <c r="L21" s="227"/>
    </row>
    <row r="22" spans="1:14" s="153" customFormat="1" ht="26.25" customHeight="1">
      <c r="A22" s="318"/>
      <c r="B22" s="319"/>
      <c r="C22" s="321"/>
      <c r="D22" s="378"/>
      <c r="E22" s="375"/>
      <c r="F22" s="372"/>
      <c r="G22" s="314"/>
      <c r="H22" s="189"/>
      <c r="I22" s="160" t="s">
        <v>198</v>
      </c>
      <c r="J22" s="224" t="s">
        <v>197</v>
      </c>
      <c r="K22" s="226" t="s">
        <v>160</v>
      </c>
      <c r="L22" s="227"/>
    </row>
    <row r="23" spans="1:14" s="153" customFormat="1" ht="38.25" customHeight="1">
      <c r="A23" s="318"/>
      <c r="B23" s="319"/>
      <c r="C23" s="321"/>
      <c r="D23" s="378"/>
      <c r="E23" s="375"/>
      <c r="F23" s="372"/>
      <c r="G23" s="314"/>
      <c r="H23" s="189"/>
      <c r="I23" s="160" t="s">
        <v>194</v>
      </c>
      <c r="J23" s="153" t="s">
        <v>199</v>
      </c>
      <c r="K23" s="226" t="s">
        <v>202</v>
      </c>
      <c r="L23" s="227"/>
    </row>
    <row r="24" spans="1:14" s="153" customFormat="1" ht="36.75" customHeight="1">
      <c r="A24" s="318"/>
      <c r="B24" s="319"/>
      <c r="C24" s="321"/>
      <c r="D24" s="378"/>
      <c r="E24" s="375"/>
      <c r="F24" s="373"/>
      <c r="G24" s="315"/>
      <c r="H24" s="189"/>
      <c r="I24" s="160" t="s">
        <v>201</v>
      </c>
      <c r="J24" s="224" t="s">
        <v>200</v>
      </c>
      <c r="K24" s="226" t="s">
        <v>160</v>
      </c>
      <c r="L24" s="227"/>
    </row>
    <row r="25" spans="1:14" s="153" customFormat="1" ht="17.45" customHeight="1">
      <c r="A25" s="318"/>
      <c r="B25" s="319"/>
      <c r="C25" s="321"/>
      <c r="D25" s="379"/>
      <c r="E25" s="376"/>
      <c r="F25" s="190" t="s">
        <v>181</v>
      </c>
      <c r="G25" s="191"/>
      <c r="H25" s="189"/>
      <c r="I25" s="160"/>
      <c r="J25" s="161"/>
      <c r="K25" s="189"/>
      <c r="L25" s="239"/>
    </row>
    <row r="26" spans="1:14" s="153" customFormat="1" ht="20.25" customHeight="1">
      <c r="A26" s="299"/>
      <c r="B26" s="319"/>
      <c r="C26" s="321"/>
      <c r="D26" s="322" t="s">
        <v>14</v>
      </c>
      <c r="E26" s="322"/>
      <c r="F26" s="322"/>
      <c r="G26" s="193">
        <f>G19</f>
        <v>0</v>
      </c>
      <c r="H26" s="162"/>
      <c r="I26" s="163"/>
      <c r="J26" s="162"/>
      <c r="K26" s="162"/>
      <c r="L26" s="163"/>
    </row>
    <row r="27" spans="1:14" s="153" customFormat="1" ht="21.75" customHeight="1">
      <c r="A27" s="197" t="s">
        <v>163</v>
      </c>
      <c r="B27" s="198" t="s">
        <v>9</v>
      </c>
      <c r="C27" s="220" t="s">
        <v>9</v>
      </c>
      <c r="D27" s="316" t="s">
        <v>15</v>
      </c>
      <c r="E27" s="316"/>
      <c r="F27" s="317"/>
      <c r="G27" s="217">
        <f>SUM(G26)</f>
        <v>0</v>
      </c>
      <c r="H27" s="209"/>
      <c r="I27" s="209"/>
      <c r="J27" s="209"/>
      <c r="K27" s="209"/>
      <c r="L27" s="209"/>
    </row>
    <row r="28" spans="1:14" s="153" customFormat="1" ht="25.5" customHeight="1">
      <c r="A28" s="197" t="s">
        <v>163</v>
      </c>
      <c r="B28" s="188" t="s">
        <v>9</v>
      </c>
      <c r="C28" s="211" t="s">
        <v>10</v>
      </c>
      <c r="D28" s="212" t="s">
        <v>274</v>
      </c>
      <c r="E28" s="212"/>
      <c r="F28" s="212"/>
      <c r="G28" s="213"/>
      <c r="H28" s="219"/>
      <c r="I28" s="214" t="s">
        <v>184</v>
      </c>
      <c r="J28" s="211" t="s">
        <v>185</v>
      </c>
      <c r="K28" s="211" t="s">
        <v>155</v>
      </c>
      <c r="L28" s="219" t="s">
        <v>186</v>
      </c>
    </row>
    <row r="29" spans="1:14" s="153" customFormat="1" ht="28.5" customHeight="1">
      <c r="A29" s="298" t="s">
        <v>163</v>
      </c>
      <c r="B29" s="302" t="s">
        <v>9</v>
      </c>
      <c r="C29" s="300" t="s">
        <v>10</v>
      </c>
      <c r="D29" s="203" t="s">
        <v>9</v>
      </c>
      <c r="E29" s="216" t="s">
        <v>187</v>
      </c>
      <c r="F29" s="210" t="s">
        <v>13</v>
      </c>
      <c r="G29" s="204"/>
      <c r="H29" s="206"/>
      <c r="I29" s="215" t="s">
        <v>188</v>
      </c>
      <c r="J29" s="218" t="s">
        <v>189</v>
      </c>
      <c r="K29" s="205" t="s">
        <v>155</v>
      </c>
      <c r="L29" s="202"/>
      <c r="M29" s="244" t="s">
        <v>210</v>
      </c>
      <c r="N29" s="244">
        <v>14</v>
      </c>
    </row>
    <row r="30" spans="1:14" s="153" customFormat="1" ht="21.75" customHeight="1">
      <c r="A30" s="299"/>
      <c r="B30" s="303"/>
      <c r="C30" s="301"/>
      <c r="D30" s="295" t="s">
        <v>14</v>
      </c>
      <c r="E30" s="296"/>
      <c r="F30" s="297"/>
      <c r="G30" s="194">
        <f>SUM(G29)</f>
        <v>0</v>
      </c>
      <c r="H30" s="207"/>
      <c r="I30" s="163"/>
      <c r="J30" s="162"/>
      <c r="K30" s="162"/>
      <c r="L30" s="208"/>
    </row>
    <row r="31" spans="1:14" s="153" customFormat="1" ht="18" customHeight="1">
      <c r="A31" s="199" t="s">
        <v>163</v>
      </c>
      <c r="B31" s="159" t="s">
        <v>9</v>
      </c>
      <c r="C31" s="195" t="s">
        <v>10</v>
      </c>
      <c r="D31" s="357" t="s">
        <v>15</v>
      </c>
      <c r="E31" s="357"/>
      <c r="F31" s="357"/>
      <c r="G31" s="221">
        <f>SUM(G30)</f>
        <v>0</v>
      </c>
      <c r="H31" s="164"/>
      <c r="I31" s="165"/>
      <c r="J31" s="165"/>
      <c r="K31" s="165"/>
      <c r="L31" s="164"/>
    </row>
    <row r="32" spans="1:14" s="153" customFormat="1" ht="15" customHeight="1">
      <c r="A32" s="199" t="s">
        <v>163</v>
      </c>
      <c r="B32" s="159" t="s">
        <v>9</v>
      </c>
      <c r="C32" s="350" t="s">
        <v>17</v>
      </c>
      <c r="D32" s="351"/>
      <c r="E32" s="351"/>
      <c r="F32" s="352"/>
      <c r="G32" s="222">
        <f>SUM(G27+G31)</f>
        <v>0</v>
      </c>
      <c r="H32" s="167"/>
      <c r="I32" s="166"/>
      <c r="J32" s="166"/>
      <c r="K32" s="166"/>
      <c r="L32" s="168"/>
    </row>
    <row r="33" spans="1:12" s="153" customFormat="1" ht="15" customHeight="1">
      <c r="A33" s="199" t="s">
        <v>163</v>
      </c>
      <c r="B33" s="353" t="s">
        <v>16</v>
      </c>
      <c r="C33" s="353"/>
      <c r="D33" s="353"/>
      <c r="E33" s="353"/>
      <c r="F33" s="353"/>
      <c r="G33" s="223">
        <f>SUM(G32)</f>
        <v>0</v>
      </c>
      <c r="H33" s="170"/>
      <c r="I33" s="171"/>
      <c r="J33" s="171"/>
      <c r="K33" s="169"/>
      <c r="L33" s="172"/>
    </row>
    <row r="34" spans="1:12" s="153" customFormat="1" ht="6.75" customHeight="1">
      <c r="B34" s="354"/>
      <c r="C34" s="354"/>
      <c r="D34" s="354"/>
      <c r="E34" s="354"/>
      <c r="F34" s="354"/>
      <c r="G34" s="354"/>
      <c r="H34" s="354"/>
      <c r="I34" s="174"/>
    </row>
    <row r="35" spans="1:12" s="153" customFormat="1" ht="2.25" hidden="1" customHeight="1">
      <c r="B35" s="173"/>
      <c r="C35" s="173"/>
      <c r="D35" s="173"/>
      <c r="E35" s="173"/>
      <c r="F35" s="173"/>
      <c r="G35" s="173"/>
      <c r="H35" s="173"/>
    </row>
    <row r="36" spans="1:12" hidden="1">
      <c r="H36" s="175"/>
    </row>
    <row r="37" spans="1:12" ht="90.75" customHeight="1">
      <c r="B37" s="355" t="s">
        <v>147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</row>
    <row r="38" spans="1:12" ht="0.75" customHeight="1" thickBot="1"/>
    <row r="39" spans="1:12" hidden="1"/>
    <row r="40" spans="1:12" ht="65.25" customHeight="1" thickBot="1">
      <c r="A40" s="326" t="s">
        <v>136</v>
      </c>
      <c r="B40" s="327"/>
      <c r="C40" s="327"/>
      <c r="D40" s="327"/>
      <c r="E40" s="328"/>
      <c r="F40" s="176" t="s">
        <v>203</v>
      </c>
      <c r="G40" s="177"/>
    </row>
    <row r="41" spans="1:12" ht="15.75" thickBot="1">
      <c r="A41" s="329" t="s">
        <v>137</v>
      </c>
      <c r="B41" s="330"/>
      <c r="C41" s="330"/>
      <c r="D41" s="330"/>
      <c r="E41" s="331"/>
      <c r="F41" s="178"/>
    </row>
    <row r="42" spans="1:12" ht="15.75" thickBot="1">
      <c r="A42" s="332" t="s">
        <v>138</v>
      </c>
      <c r="B42" s="333"/>
      <c r="C42" s="333"/>
      <c r="D42" s="333"/>
      <c r="E42" s="334"/>
      <c r="F42" s="179">
        <f>SUM(F43:F47)</f>
        <v>0</v>
      </c>
    </row>
    <row r="43" spans="1:12" ht="15">
      <c r="A43" s="335" t="s">
        <v>143</v>
      </c>
      <c r="B43" s="336"/>
      <c r="C43" s="336"/>
      <c r="D43" s="336"/>
      <c r="E43" s="337"/>
      <c r="F43" s="180"/>
    </row>
    <row r="44" spans="1:12" ht="15">
      <c r="A44" s="344" t="s">
        <v>154</v>
      </c>
      <c r="B44" s="345"/>
      <c r="C44" s="345"/>
      <c r="D44" s="345"/>
      <c r="E44" s="346"/>
      <c r="F44" s="180"/>
    </row>
    <row r="45" spans="1:12" ht="15">
      <c r="A45" s="335" t="s">
        <v>150</v>
      </c>
      <c r="B45" s="336"/>
      <c r="C45" s="336"/>
      <c r="D45" s="336"/>
      <c r="E45" s="337"/>
      <c r="F45" s="180"/>
    </row>
    <row r="46" spans="1:12" ht="15">
      <c r="A46" s="335" t="s">
        <v>144</v>
      </c>
      <c r="B46" s="336"/>
      <c r="C46" s="336"/>
      <c r="D46" s="336"/>
      <c r="E46" s="337"/>
      <c r="F46" s="181"/>
    </row>
    <row r="47" spans="1:12" ht="19.5" customHeight="1" thickBot="1">
      <c r="A47" s="338" t="s">
        <v>145</v>
      </c>
      <c r="B47" s="339"/>
      <c r="C47" s="339"/>
      <c r="D47" s="339"/>
      <c r="E47" s="340"/>
      <c r="F47" s="181"/>
    </row>
    <row r="48" spans="1:12" ht="31.5" hidden="1" customHeight="1" thickBot="1">
      <c r="F48" s="181"/>
    </row>
    <row r="49" spans="1:6" ht="15.75" thickBot="1">
      <c r="A49" s="341" t="s">
        <v>139</v>
      </c>
      <c r="B49" s="342"/>
      <c r="C49" s="342"/>
      <c r="D49" s="342"/>
      <c r="E49" s="343"/>
      <c r="F49" s="182">
        <f>SUM(F50:F53)</f>
        <v>0</v>
      </c>
    </row>
    <row r="50" spans="1:6" ht="15">
      <c r="A50" s="347" t="s">
        <v>140</v>
      </c>
      <c r="B50" s="348"/>
      <c r="C50" s="348"/>
      <c r="D50" s="348"/>
      <c r="E50" s="349"/>
      <c r="F50" s="183"/>
    </row>
    <row r="51" spans="1:6" ht="15">
      <c r="A51" s="335" t="s">
        <v>149</v>
      </c>
      <c r="B51" s="336"/>
      <c r="C51" s="336"/>
      <c r="D51" s="336"/>
      <c r="E51" s="337"/>
      <c r="F51" s="184"/>
    </row>
    <row r="52" spans="1:6" ht="15">
      <c r="A52" s="335" t="s">
        <v>153</v>
      </c>
      <c r="B52" s="336"/>
      <c r="C52" s="336"/>
      <c r="D52" s="336"/>
      <c r="E52" s="337"/>
      <c r="F52" s="185"/>
    </row>
    <row r="53" spans="1:6" ht="15.75" thickBot="1">
      <c r="A53" s="335" t="s">
        <v>142</v>
      </c>
      <c r="B53" s="336"/>
      <c r="C53" s="336"/>
      <c r="D53" s="336"/>
      <c r="E53" s="337"/>
      <c r="F53" s="181"/>
    </row>
    <row r="54" spans="1:6" ht="15.75" thickBot="1">
      <c r="A54" s="323" t="s">
        <v>141</v>
      </c>
      <c r="B54" s="324"/>
      <c r="C54" s="324"/>
      <c r="D54" s="324"/>
      <c r="E54" s="325"/>
      <c r="F54" s="186">
        <f>F42+F49</f>
        <v>0</v>
      </c>
    </row>
  </sheetData>
  <mergeCells count="53">
    <mergeCell ref="A7:A9"/>
    <mergeCell ref="C7:C9"/>
    <mergeCell ref="D7:D9"/>
    <mergeCell ref="E7:E9"/>
    <mergeCell ref="F20:F24"/>
    <mergeCell ref="E19:E25"/>
    <mergeCell ref="D19:D25"/>
    <mergeCell ref="F7:F9"/>
    <mergeCell ref="A12:A18"/>
    <mergeCell ref="B12:B18"/>
    <mergeCell ref="C12:C18"/>
    <mergeCell ref="I1:L1"/>
    <mergeCell ref="C11:L11"/>
    <mergeCell ref="E2:H2"/>
    <mergeCell ref="I2:L2"/>
    <mergeCell ref="B10:L10"/>
    <mergeCell ref="G7:G9"/>
    <mergeCell ref="B7:B9"/>
    <mergeCell ref="B4:L4"/>
    <mergeCell ref="B3:L3"/>
    <mergeCell ref="G5:L5"/>
    <mergeCell ref="H7:H9"/>
    <mergeCell ref="I7:L8"/>
    <mergeCell ref="C32:F32"/>
    <mergeCell ref="B33:F33"/>
    <mergeCell ref="B34:H34"/>
    <mergeCell ref="B37:L37"/>
    <mergeCell ref="D31:F31"/>
    <mergeCell ref="A54:E54"/>
    <mergeCell ref="A40:E40"/>
    <mergeCell ref="A41:E41"/>
    <mergeCell ref="A42:E42"/>
    <mergeCell ref="A43:E43"/>
    <mergeCell ref="A46:E46"/>
    <mergeCell ref="A47:E47"/>
    <mergeCell ref="A49:E49"/>
    <mergeCell ref="A53:E53"/>
    <mergeCell ref="A51:E51"/>
    <mergeCell ref="A44:E44"/>
    <mergeCell ref="A45:E45"/>
    <mergeCell ref="A50:E50"/>
    <mergeCell ref="A52:E52"/>
    <mergeCell ref="D30:F30"/>
    <mergeCell ref="A29:A30"/>
    <mergeCell ref="C29:C30"/>
    <mergeCell ref="B29:B30"/>
    <mergeCell ref="D12:G18"/>
    <mergeCell ref="G20:G24"/>
    <mergeCell ref="D27:F27"/>
    <mergeCell ref="A19:A26"/>
    <mergeCell ref="B19:B26"/>
    <mergeCell ref="C19:C26"/>
    <mergeCell ref="D26:F2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workbookViewId="0">
      <selection activeCell="B3" sqref="B3:L3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  <col min="13" max="13" width="8.85546875" style="152"/>
  </cols>
  <sheetData>
    <row r="1" spans="1:13" ht="15.75">
      <c r="I1" s="358" t="s">
        <v>135</v>
      </c>
      <c r="J1" s="358"/>
      <c r="K1" s="358"/>
      <c r="L1" s="358"/>
    </row>
    <row r="2" spans="1:13" ht="15.75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3" ht="15.75">
      <c r="B3" s="367" t="s">
        <v>277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3" ht="15.75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3" ht="15.75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3" ht="15.75">
      <c r="I6" s="154"/>
      <c r="J6" s="154"/>
      <c r="K6" s="154"/>
      <c r="L6" s="154"/>
    </row>
    <row r="7" spans="1:13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  <c r="M7" s="153"/>
    </row>
    <row r="8" spans="1:13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  <c r="M8" s="153"/>
    </row>
    <row r="9" spans="1:13" ht="73.5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  <c r="M9" s="153"/>
    </row>
    <row r="10" spans="1:13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153"/>
    </row>
    <row r="11" spans="1:13">
      <c r="A11" s="196" t="s">
        <v>163</v>
      </c>
      <c r="B11" s="158" t="s">
        <v>9</v>
      </c>
      <c r="C11" s="359" t="s">
        <v>180</v>
      </c>
      <c r="D11" s="360"/>
      <c r="E11" s="360"/>
      <c r="F11" s="360"/>
      <c r="G11" s="360"/>
      <c r="H11" s="360"/>
      <c r="I11" s="360"/>
      <c r="J11" s="360"/>
      <c r="K11" s="360"/>
      <c r="L11" s="361"/>
      <c r="M11" s="153"/>
    </row>
    <row r="12" spans="1:13" ht="51">
      <c r="A12" s="298" t="s">
        <v>163</v>
      </c>
      <c r="B12" s="380" t="s">
        <v>9</v>
      </c>
      <c r="C12" s="383" t="s">
        <v>9</v>
      </c>
      <c r="D12" s="304" t="s">
        <v>183</v>
      </c>
      <c r="E12" s="305"/>
      <c r="F12" s="305"/>
      <c r="G12" s="306"/>
      <c r="H12" s="282"/>
      <c r="I12" s="200" t="s">
        <v>165</v>
      </c>
      <c r="J12" s="200" t="s">
        <v>172</v>
      </c>
      <c r="K12" s="201" t="s">
        <v>160</v>
      </c>
      <c r="L12" s="238">
        <v>81.2</v>
      </c>
      <c r="M12" s="153"/>
    </row>
    <row r="13" spans="1:13" ht="38.25">
      <c r="A13" s="318"/>
      <c r="B13" s="381"/>
      <c r="C13" s="384"/>
      <c r="D13" s="307"/>
      <c r="E13" s="308"/>
      <c r="F13" s="308"/>
      <c r="G13" s="309"/>
      <c r="H13" s="283"/>
      <c r="I13" s="200" t="s">
        <v>166</v>
      </c>
      <c r="J13" s="200" t="s">
        <v>173</v>
      </c>
      <c r="K13" s="201" t="s">
        <v>160</v>
      </c>
      <c r="L13" s="238">
        <v>88.3</v>
      </c>
      <c r="M13" s="153"/>
    </row>
    <row r="14" spans="1:13" ht="38.25">
      <c r="A14" s="318"/>
      <c r="B14" s="381"/>
      <c r="C14" s="384"/>
      <c r="D14" s="307"/>
      <c r="E14" s="308"/>
      <c r="F14" s="308"/>
      <c r="G14" s="309"/>
      <c r="H14" s="283"/>
      <c r="I14" s="200" t="s">
        <v>167</v>
      </c>
      <c r="J14" s="200" t="s">
        <v>174</v>
      </c>
      <c r="K14" s="201" t="s">
        <v>179</v>
      </c>
      <c r="L14" s="238">
        <v>12</v>
      </c>
      <c r="M14" s="153"/>
    </row>
    <row r="15" spans="1:13" ht="63.75">
      <c r="A15" s="318"/>
      <c r="B15" s="381"/>
      <c r="C15" s="384"/>
      <c r="D15" s="307"/>
      <c r="E15" s="308"/>
      <c r="F15" s="308"/>
      <c r="G15" s="309"/>
      <c r="H15" s="283"/>
      <c r="I15" s="200" t="s">
        <v>168</v>
      </c>
      <c r="J15" s="200" t="s">
        <v>175</v>
      </c>
      <c r="K15" s="201" t="s">
        <v>160</v>
      </c>
      <c r="L15" s="238">
        <v>18.5</v>
      </c>
      <c r="M15" s="153"/>
    </row>
    <row r="16" spans="1:13" ht="38.25">
      <c r="A16" s="318"/>
      <c r="B16" s="381"/>
      <c r="C16" s="384"/>
      <c r="D16" s="307"/>
      <c r="E16" s="308"/>
      <c r="F16" s="308"/>
      <c r="G16" s="309"/>
      <c r="H16" s="283"/>
      <c r="I16" s="200" t="s">
        <v>169</v>
      </c>
      <c r="J16" s="200" t="s">
        <v>176</v>
      </c>
      <c r="K16" s="201" t="s">
        <v>160</v>
      </c>
      <c r="L16" s="238">
        <v>64.3</v>
      </c>
      <c r="M16" s="153"/>
    </row>
    <row r="17" spans="1:14" ht="38.25">
      <c r="A17" s="318"/>
      <c r="B17" s="381"/>
      <c r="C17" s="384"/>
      <c r="D17" s="307"/>
      <c r="E17" s="308"/>
      <c r="F17" s="308"/>
      <c r="G17" s="309"/>
      <c r="H17" s="283"/>
      <c r="I17" s="200" t="s">
        <v>170</v>
      </c>
      <c r="J17" s="200" t="s">
        <v>177</v>
      </c>
      <c r="K17" s="201" t="s">
        <v>160</v>
      </c>
      <c r="L17" s="238">
        <v>67.099999999999994</v>
      </c>
      <c r="M17" s="153"/>
    </row>
    <row r="18" spans="1:14" ht="25.5">
      <c r="A18" s="299"/>
      <c r="B18" s="382"/>
      <c r="C18" s="385"/>
      <c r="D18" s="310"/>
      <c r="E18" s="311"/>
      <c r="F18" s="311"/>
      <c r="G18" s="312"/>
      <c r="H18" s="272"/>
      <c r="I18" s="200" t="s">
        <v>171</v>
      </c>
      <c r="J18" s="200" t="s">
        <v>178</v>
      </c>
      <c r="K18" s="201" t="s">
        <v>160</v>
      </c>
      <c r="L18" s="238">
        <v>93.3</v>
      </c>
      <c r="M18" s="153"/>
    </row>
    <row r="19" spans="1:14" ht="27.75" customHeight="1">
      <c r="A19" s="298" t="s">
        <v>163</v>
      </c>
      <c r="B19" s="319" t="s">
        <v>9</v>
      </c>
      <c r="C19" s="320" t="s">
        <v>9</v>
      </c>
      <c r="D19" s="389" t="s">
        <v>12</v>
      </c>
      <c r="E19" s="374" t="s">
        <v>279</v>
      </c>
      <c r="F19" s="190" t="s">
        <v>13</v>
      </c>
      <c r="G19" s="191" t="s">
        <v>280</v>
      </c>
      <c r="H19" s="192" t="s">
        <v>278</v>
      </c>
      <c r="I19" s="233" t="s">
        <v>190</v>
      </c>
      <c r="J19" s="160" t="s">
        <v>209</v>
      </c>
      <c r="K19" s="226" t="s">
        <v>160</v>
      </c>
      <c r="L19" s="227"/>
      <c r="M19" s="153"/>
    </row>
    <row r="20" spans="1:14" ht="25.5">
      <c r="A20" s="318"/>
      <c r="B20" s="319"/>
      <c r="C20" s="321"/>
      <c r="D20" s="390"/>
      <c r="E20" s="375"/>
      <c r="F20" s="371" t="s">
        <v>156</v>
      </c>
      <c r="G20" s="313" t="s">
        <v>281</v>
      </c>
      <c r="H20" s="192"/>
      <c r="I20" s="233" t="s">
        <v>192</v>
      </c>
      <c r="J20" s="160" t="s">
        <v>204</v>
      </c>
      <c r="K20" s="226" t="s">
        <v>160</v>
      </c>
      <c r="L20" s="227"/>
      <c r="M20" s="153"/>
    </row>
    <row r="21" spans="1:14" ht="38.25">
      <c r="A21" s="318"/>
      <c r="B21" s="319"/>
      <c r="C21" s="321"/>
      <c r="D21" s="390"/>
      <c r="E21" s="375"/>
      <c r="F21" s="372"/>
      <c r="G21" s="314"/>
      <c r="H21" s="192" t="s">
        <v>278</v>
      </c>
      <c r="I21" s="233" t="s">
        <v>193</v>
      </c>
      <c r="J21" s="160" t="s">
        <v>205</v>
      </c>
      <c r="K21" s="226" t="s">
        <v>160</v>
      </c>
      <c r="L21" s="227"/>
      <c r="M21" s="153"/>
    </row>
    <row r="22" spans="1:14" ht="17.25" customHeight="1">
      <c r="A22" s="318"/>
      <c r="B22" s="319"/>
      <c r="C22" s="321"/>
      <c r="D22" s="390"/>
      <c r="E22" s="375"/>
      <c r="F22" s="372"/>
      <c r="G22" s="314"/>
      <c r="H22" s="192"/>
      <c r="I22" s="233" t="s">
        <v>198</v>
      </c>
      <c r="J22" s="160" t="s">
        <v>206</v>
      </c>
      <c r="K22" s="226" t="s">
        <v>160</v>
      </c>
      <c r="L22" s="227"/>
      <c r="M22" s="153"/>
    </row>
    <row r="23" spans="1:14">
      <c r="A23" s="318"/>
      <c r="B23" s="319"/>
      <c r="C23" s="321"/>
      <c r="D23" s="390"/>
      <c r="E23" s="375"/>
      <c r="F23" s="372"/>
      <c r="G23" s="314"/>
      <c r="H23" s="192"/>
      <c r="I23" s="236" t="s">
        <v>194</v>
      </c>
      <c r="J23" s="160" t="s">
        <v>207</v>
      </c>
      <c r="K23" s="226" t="s">
        <v>202</v>
      </c>
      <c r="L23" s="227"/>
      <c r="M23" s="153"/>
    </row>
    <row r="24" spans="1:14" ht="38.25">
      <c r="A24" s="318"/>
      <c r="B24" s="319"/>
      <c r="C24" s="321"/>
      <c r="D24" s="390"/>
      <c r="E24" s="375"/>
      <c r="F24" s="373"/>
      <c r="G24" s="315"/>
      <c r="H24" s="192"/>
      <c r="I24" s="233" t="s">
        <v>201</v>
      </c>
      <c r="J24" s="160" t="s">
        <v>208</v>
      </c>
      <c r="K24" s="226" t="s">
        <v>160</v>
      </c>
      <c r="L24" s="227"/>
      <c r="M24" s="153"/>
    </row>
    <row r="25" spans="1:14" ht="25.5">
      <c r="A25" s="318"/>
      <c r="B25" s="319"/>
      <c r="C25" s="321"/>
      <c r="D25" s="391"/>
      <c r="E25" s="376"/>
      <c r="F25" s="190" t="s">
        <v>181</v>
      </c>
      <c r="G25" s="191" t="s">
        <v>282</v>
      </c>
      <c r="H25" s="192" t="s">
        <v>278</v>
      </c>
      <c r="I25" s="232"/>
      <c r="J25" s="160"/>
      <c r="K25" s="192"/>
      <c r="L25" s="192"/>
      <c r="M25" s="153"/>
      <c r="N25" s="231"/>
    </row>
    <row r="26" spans="1:14">
      <c r="A26" s="299"/>
      <c r="B26" s="319"/>
      <c r="C26" s="321"/>
      <c r="D26" s="322" t="s">
        <v>14</v>
      </c>
      <c r="E26" s="322"/>
      <c r="F26" s="322"/>
      <c r="G26" s="193">
        <f>G19+G20+G25</f>
        <v>1524700</v>
      </c>
      <c r="H26" s="162"/>
      <c r="I26" s="163"/>
      <c r="J26" s="162"/>
      <c r="K26" s="162"/>
      <c r="L26" s="163"/>
      <c r="M26" s="153"/>
    </row>
    <row r="27" spans="1:14">
      <c r="A27" s="197" t="s">
        <v>163</v>
      </c>
      <c r="B27" s="198" t="s">
        <v>9</v>
      </c>
      <c r="C27" s="220" t="s">
        <v>9</v>
      </c>
      <c r="D27" s="316" t="s">
        <v>15</v>
      </c>
      <c r="E27" s="316"/>
      <c r="F27" s="317"/>
      <c r="G27" s="217">
        <f>SUM(G26)</f>
        <v>1524700</v>
      </c>
      <c r="H27" s="209"/>
      <c r="I27" s="209"/>
      <c r="J27" s="209"/>
      <c r="K27" s="209"/>
      <c r="L27" s="209"/>
      <c r="M27" s="153"/>
    </row>
    <row r="28" spans="1:14" ht="25.5">
      <c r="A28" s="197" t="s">
        <v>163</v>
      </c>
      <c r="B28" s="188" t="s">
        <v>9</v>
      </c>
      <c r="C28" s="211" t="s">
        <v>10</v>
      </c>
      <c r="D28" s="212" t="s">
        <v>274</v>
      </c>
      <c r="E28" s="212"/>
      <c r="F28" s="212"/>
      <c r="G28" s="213"/>
      <c r="H28" s="219"/>
      <c r="I28" s="214" t="s">
        <v>184</v>
      </c>
      <c r="J28" s="211" t="s">
        <v>185</v>
      </c>
      <c r="K28" s="211" t="s">
        <v>155</v>
      </c>
      <c r="L28" s="219" t="s">
        <v>186</v>
      </c>
      <c r="M28" s="153"/>
    </row>
    <row r="29" spans="1:14" ht="0.75" customHeight="1">
      <c r="A29" s="298" t="s">
        <v>163</v>
      </c>
      <c r="B29" s="302" t="s">
        <v>9</v>
      </c>
      <c r="C29" s="300" t="s">
        <v>10</v>
      </c>
      <c r="D29" s="203" t="s">
        <v>9</v>
      </c>
      <c r="E29" s="216" t="s">
        <v>187</v>
      </c>
      <c r="F29" s="210" t="s">
        <v>13</v>
      </c>
      <c r="G29" s="204"/>
      <c r="H29" s="206"/>
      <c r="I29" s="215" t="s">
        <v>188</v>
      </c>
      <c r="J29" s="218" t="s">
        <v>189</v>
      </c>
      <c r="K29" s="205" t="s">
        <v>155</v>
      </c>
      <c r="L29" s="202"/>
      <c r="M29" s="244" t="s">
        <v>211</v>
      </c>
      <c r="N29" s="245">
        <v>26</v>
      </c>
    </row>
    <row r="30" spans="1:14" hidden="1">
      <c r="A30" s="299"/>
      <c r="B30" s="303"/>
      <c r="C30" s="301"/>
      <c r="D30" s="295" t="s">
        <v>14</v>
      </c>
      <c r="E30" s="296"/>
      <c r="F30" s="297"/>
      <c r="G30" s="194">
        <f>SUM(G29)</f>
        <v>0</v>
      </c>
      <c r="H30" s="207"/>
      <c r="I30" s="163"/>
      <c r="J30" s="162"/>
      <c r="K30" s="162"/>
      <c r="L30" s="208"/>
      <c r="M30" s="244" t="s">
        <v>212</v>
      </c>
      <c r="N30" s="245">
        <v>27</v>
      </c>
    </row>
    <row r="31" spans="1:14">
      <c r="A31" s="199" t="s">
        <v>163</v>
      </c>
      <c r="B31" s="159" t="s">
        <v>9</v>
      </c>
      <c r="C31" s="195" t="s">
        <v>10</v>
      </c>
      <c r="D31" s="386" t="s">
        <v>15</v>
      </c>
      <c r="E31" s="387"/>
      <c r="F31" s="388"/>
      <c r="G31" s="221">
        <f>SUM(G30)</f>
        <v>0</v>
      </c>
      <c r="H31" s="164"/>
      <c r="I31" s="165"/>
      <c r="J31" s="165"/>
      <c r="K31" s="165"/>
      <c r="L31" s="164"/>
      <c r="M31" s="153"/>
    </row>
    <row r="32" spans="1:14">
      <c r="A32" s="199" t="s">
        <v>163</v>
      </c>
      <c r="B32" s="159" t="s">
        <v>9</v>
      </c>
      <c r="C32" s="350" t="s">
        <v>17</v>
      </c>
      <c r="D32" s="351"/>
      <c r="E32" s="351"/>
      <c r="F32" s="352"/>
      <c r="G32" s="222">
        <f>SUM(G27+G31)</f>
        <v>1524700</v>
      </c>
      <c r="H32" s="167"/>
      <c r="I32" s="166"/>
      <c r="J32" s="166"/>
      <c r="K32" s="166"/>
      <c r="L32" s="168"/>
      <c r="M32" s="153"/>
    </row>
    <row r="33" spans="1:13">
      <c r="A33" s="199" t="s">
        <v>163</v>
      </c>
      <c r="B33" s="353" t="s">
        <v>16</v>
      </c>
      <c r="C33" s="353"/>
      <c r="D33" s="353"/>
      <c r="E33" s="353"/>
      <c r="F33" s="353"/>
      <c r="G33" s="223">
        <f>SUM(G32)</f>
        <v>1524700</v>
      </c>
      <c r="H33" s="170"/>
      <c r="I33" s="171"/>
      <c r="J33" s="171"/>
      <c r="K33" s="169"/>
      <c r="L33" s="172"/>
      <c r="M33" s="153"/>
    </row>
    <row r="34" spans="1:13">
      <c r="A34" s="153"/>
      <c r="B34" s="354"/>
      <c r="C34" s="354"/>
      <c r="D34" s="354"/>
      <c r="E34" s="354"/>
      <c r="F34" s="354"/>
      <c r="G34" s="354"/>
      <c r="H34" s="354"/>
      <c r="I34" s="174"/>
      <c r="J34" s="153"/>
      <c r="K34" s="153"/>
      <c r="L34" s="153"/>
      <c r="M34" s="153"/>
    </row>
    <row r="35" spans="1:13">
      <c r="A35" s="153"/>
      <c r="B35" s="173"/>
      <c r="C35" s="173"/>
      <c r="D35" s="173"/>
      <c r="E35" s="173"/>
      <c r="F35" s="173"/>
      <c r="G35" s="173"/>
      <c r="H35" s="173"/>
      <c r="I35" s="153"/>
      <c r="J35" s="153"/>
      <c r="K35" s="153"/>
      <c r="L35" s="153"/>
      <c r="M35" s="153"/>
    </row>
    <row r="36" spans="1:13">
      <c r="H36" s="175"/>
    </row>
    <row r="37" spans="1:13">
      <c r="B37" s="355" t="s">
        <v>147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</row>
    <row r="39" spans="1:13" ht="13.5" thickBot="1"/>
    <row r="40" spans="1:13" ht="60.75" thickBot="1">
      <c r="A40" s="326" t="s">
        <v>136</v>
      </c>
      <c r="B40" s="327"/>
      <c r="C40" s="327"/>
      <c r="D40" s="327"/>
      <c r="E40" s="328"/>
      <c r="F40" s="176" t="s">
        <v>203</v>
      </c>
      <c r="G40" s="177"/>
    </row>
    <row r="41" spans="1:13" ht="15.75" thickBot="1">
      <c r="A41" s="329" t="s">
        <v>137</v>
      </c>
      <c r="B41" s="330"/>
      <c r="C41" s="330"/>
      <c r="D41" s="330"/>
      <c r="E41" s="331"/>
      <c r="F41" s="178"/>
    </row>
    <row r="42" spans="1:13" ht="15.75" thickBot="1">
      <c r="A42" s="332" t="s">
        <v>138</v>
      </c>
      <c r="B42" s="333"/>
      <c r="C42" s="333"/>
      <c r="D42" s="333"/>
      <c r="E42" s="334"/>
      <c r="F42" s="291">
        <f>SUM(F43:F47)</f>
        <v>1524700</v>
      </c>
    </row>
    <row r="43" spans="1:13" ht="15">
      <c r="A43" s="335" t="s">
        <v>143</v>
      </c>
      <c r="B43" s="336"/>
      <c r="C43" s="336"/>
      <c r="D43" s="336"/>
      <c r="E43" s="337"/>
      <c r="F43" s="289">
        <v>34400</v>
      </c>
    </row>
    <row r="44" spans="1:13" ht="15">
      <c r="A44" s="344" t="s">
        <v>154</v>
      </c>
      <c r="B44" s="345"/>
      <c r="C44" s="345"/>
      <c r="D44" s="345"/>
      <c r="E44" s="346"/>
      <c r="F44" s="289">
        <v>1463500</v>
      </c>
    </row>
    <row r="45" spans="1:13" ht="15">
      <c r="A45" s="335" t="s">
        <v>150</v>
      </c>
      <c r="B45" s="336"/>
      <c r="C45" s="336"/>
      <c r="D45" s="336"/>
      <c r="E45" s="337"/>
      <c r="F45" s="289"/>
    </row>
    <row r="46" spans="1:13" ht="15">
      <c r="A46" s="335" t="s">
        <v>144</v>
      </c>
      <c r="B46" s="336"/>
      <c r="C46" s="336"/>
      <c r="D46" s="336"/>
      <c r="E46" s="337"/>
      <c r="F46" s="290">
        <v>26800</v>
      </c>
    </row>
    <row r="47" spans="1:13" ht="15">
      <c r="A47" s="338" t="s">
        <v>145</v>
      </c>
      <c r="B47" s="339"/>
      <c r="C47" s="339"/>
      <c r="D47" s="339"/>
      <c r="E47" s="340"/>
      <c r="F47" s="181"/>
    </row>
    <row r="48" spans="1:13" ht="15.75" thickBot="1">
      <c r="F48" s="181"/>
    </row>
    <row r="49" spans="1:6" ht="15.75" thickBot="1">
      <c r="A49" s="341" t="s">
        <v>139</v>
      </c>
      <c r="B49" s="342"/>
      <c r="C49" s="342"/>
      <c r="D49" s="342"/>
      <c r="E49" s="343"/>
      <c r="F49" s="182">
        <f>SUM(F50:F53)</f>
        <v>0</v>
      </c>
    </row>
    <row r="50" spans="1:6" ht="15">
      <c r="A50" s="347" t="s">
        <v>140</v>
      </c>
      <c r="B50" s="348"/>
      <c r="C50" s="348"/>
      <c r="D50" s="348"/>
      <c r="E50" s="349"/>
      <c r="F50" s="183"/>
    </row>
    <row r="51" spans="1:6" ht="15">
      <c r="A51" s="335" t="s">
        <v>149</v>
      </c>
      <c r="B51" s="336"/>
      <c r="C51" s="336"/>
      <c r="D51" s="336"/>
      <c r="E51" s="337"/>
      <c r="F51" s="184"/>
    </row>
    <row r="52" spans="1:6" ht="15">
      <c r="A52" s="335" t="s">
        <v>153</v>
      </c>
      <c r="B52" s="336"/>
      <c r="C52" s="336"/>
      <c r="D52" s="336"/>
      <c r="E52" s="337"/>
      <c r="F52" s="185"/>
    </row>
    <row r="53" spans="1:6" ht="15.75" thickBot="1">
      <c r="A53" s="335" t="s">
        <v>142</v>
      </c>
      <c r="B53" s="336"/>
      <c r="C53" s="336"/>
      <c r="D53" s="336"/>
      <c r="E53" s="337"/>
      <c r="F53" s="181"/>
    </row>
    <row r="54" spans="1:6" ht="15.75" thickBot="1">
      <c r="A54" s="323" t="s">
        <v>141</v>
      </c>
      <c r="B54" s="324"/>
      <c r="C54" s="324"/>
      <c r="D54" s="324"/>
      <c r="E54" s="325"/>
      <c r="F54" s="292">
        <f>F42+F49</f>
        <v>1524700</v>
      </c>
    </row>
  </sheetData>
  <mergeCells count="53">
    <mergeCell ref="A54:E54"/>
    <mergeCell ref="A47:E47"/>
    <mergeCell ref="A49:E49"/>
    <mergeCell ref="A50:E50"/>
    <mergeCell ref="A51:E51"/>
    <mergeCell ref="A52:E52"/>
    <mergeCell ref="A53:E53"/>
    <mergeCell ref="A46:E46"/>
    <mergeCell ref="C32:F32"/>
    <mergeCell ref="B33:F33"/>
    <mergeCell ref="B34:H34"/>
    <mergeCell ref="B37:L37"/>
    <mergeCell ref="A40:E40"/>
    <mergeCell ref="A41:E41"/>
    <mergeCell ref="A42:E42"/>
    <mergeCell ref="A43:E43"/>
    <mergeCell ref="A44:E44"/>
    <mergeCell ref="A45:E45"/>
    <mergeCell ref="A29:A30"/>
    <mergeCell ref="B29:B30"/>
    <mergeCell ref="C29:C30"/>
    <mergeCell ref="D30:F30"/>
    <mergeCell ref="A19:A26"/>
    <mergeCell ref="B19:B26"/>
    <mergeCell ref="C19:C26"/>
    <mergeCell ref="D19:D25"/>
    <mergeCell ref="E19:E25"/>
    <mergeCell ref="F20:F24"/>
    <mergeCell ref="A12:A18"/>
    <mergeCell ref="B12:B18"/>
    <mergeCell ref="C12:C18"/>
    <mergeCell ref="D12:G18"/>
    <mergeCell ref="G7:G9"/>
    <mergeCell ref="A7:A9"/>
    <mergeCell ref="B7:B9"/>
    <mergeCell ref="C7:C9"/>
    <mergeCell ref="D7:D9"/>
    <mergeCell ref="E7:E9"/>
    <mergeCell ref="B10:L10"/>
    <mergeCell ref="C11:L11"/>
    <mergeCell ref="F7:F9"/>
    <mergeCell ref="D31:F31"/>
    <mergeCell ref="G5:L5"/>
    <mergeCell ref="I1:L1"/>
    <mergeCell ref="E2:H2"/>
    <mergeCell ref="I2:L2"/>
    <mergeCell ref="B3:L3"/>
    <mergeCell ref="B4:L4"/>
    <mergeCell ref="H7:H9"/>
    <mergeCell ref="I7:L8"/>
    <mergeCell ref="G20:G24"/>
    <mergeCell ref="D26:F26"/>
    <mergeCell ref="D27:F27"/>
  </mergeCells>
  <pageMargins left="0.25" right="0.25" top="0.75" bottom="0.75" header="0.3" footer="0.3"/>
  <pageSetup paperSize="9" scale="7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5"/>
  <sheetViews>
    <sheetView tabSelected="1" workbookViewId="0">
      <selection activeCell="S16" sqref="S16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  <col min="13" max="13" width="8.85546875" style="152"/>
  </cols>
  <sheetData>
    <row r="1" spans="1:13" ht="15.75">
      <c r="I1" s="358" t="s">
        <v>135</v>
      </c>
      <c r="J1" s="358"/>
      <c r="K1" s="358"/>
      <c r="L1" s="358"/>
    </row>
    <row r="2" spans="1:13" ht="15.75" customHeight="1">
      <c r="E2" s="293"/>
      <c r="F2" s="293"/>
      <c r="G2" s="293"/>
      <c r="H2" s="392" t="s">
        <v>162</v>
      </c>
      <c r="I2" s="392"/>
      <c r="J2" s="392"/>
      <c r="K2" s="392"/>
      <c r="L2" s="392"/>
    </row>
    <row r="3" spans="1:13" ht="15.75">
      <c r="B3" s="367" t="s">
        <v>277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3" ht="15.75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3" ht="15.75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3" ht="15.75">
      <c r="I6" s="154"/>
      <c r="J6" s="154"/>
      <c r="K6" s="154"/>
      <c r="L6" s="154"/>
    </row>
    <row r="7" spans="1:13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  <c r="M7" s="153"/>
    </row>
    <row r="8" spans="1:13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  <c r="M8" s="153"/>
    </row>
    <row r="9" spans="1:13" ht="73.5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  <c r="M9" s="153"/>
    </row>
    <row r="10" spans="1:13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153"/>
    </row>
    <row r="11" spans="1:13">
      <c r="A11" s="196" t="s">
        <v>163</v>
      </c>
      <c r="B11" s="158" t="s">
        <v>9</v>
      </c>
      <c r="C11" s="359" t="s">
        <v>180</v>
      </c>
      <c r="D11" s="360"/>
      <c r="E11" s="360"/>
      <c r="F11" s="360"/>
      <c r="G11" s="360"/>
      <c r="H11" s="360"/>
      <c r="I11" s="360"/>
      <c r="J11" s="360"/>
      <c r="K11" s="360"/>
      <c r="L11" s="361"/>
      <c r="M11" s="153"/>
    </row>
    <row r="12" spans="1:13" ht="38.25">
      <c r="A12" s="318"/>
      <c r="B12" s="381"/>
      <c r="C12" s="384"/>
      <c r="D12" s="307"/>
      <c r="E12" s="308"/>
      <c r="F12" s="308"/>
      <c r="G12" s="309"/>
      <c r="H12" s="393" t="s">
        <v>278</v>
      </c>
      <c r="I12" s="200" t="s">
        <v>166</v>
      </c>
      <c r="J12" s="200" t="s">
        <v>173</v>
      </c>
      <c r="K12" s="201" t="s">
        <v>160</v>
      </c>
      <c r="L12" s="238">
        <v>88.3</v>
      </c>
      <c r="M12" s="153"/>
    </row>
    <row r="13" spans="1:13" ht="38.25">
      <c r="A13" s="318"/>
      <c r="B13" s="381"/>
      <c r="C13" s="384"/>
      <c r="D13" s="307"/>
      <c r="E13" s="308"/>
      <c r="F13" s="308"/>
      <c r="G13" s="309"/>
      <c r="H13" s="393"/>
      <c r="I13" s="200" t="s">
        <v>167</v>
      </c>
      <c r="J13" s="200" t="s">
        <v>174</v>
      </c>
      <c r="K13" s="201" t="s">
        <v>179</v>
      </c>
      <c r="L13" s="238">
        <v>12</v>
      </c>
      <c r="M13" s="153"/>
    </row>
    <row r="14" spans="1:13" ht="25.5">
      <c r="A14" s="298" t="s">
        <v>163</v>
      </c>
      <c r="B14" s="319" t="s">
        <v>9</v>
      </c>
      <c r="C14" s="320" t="s">
        <v>9</v>
      </c>
      <c r="D14" s="389" t="s">
        <v>12</v>
      </c>
      <c r="E14" s="374" t="s">
        <v>279</v>
      </c>
      <c r="F14" s="190" t="s">
        <v>13</v>
      </c>
      <c r="G14" s="191" t="s">
        <v>280</v>
      </c>
      <c r="H14" s="192" t="s">
        <v>278</v>
      </c>
      <c r="I14" s="233" t="s">
        <v>219</v>
      </c>
      <c r="J14" s="237" t="s">
        <v>220</v>
      </c>
      <c r="K14" s="234" t="s">
        <v>160</v>
      </c>
      <c r="L14" s="294">
        <v>0.88</v>
      </c>
      <c r="M14" s="153"/>
    </row>
    <row r="15" spans="1:13" ht="38.25">
      <c r="A15" s="318"/>
      <c r="B15" s="319"/>
      <c r="C15" s="321"/>
      <c r="D15" s="390"/>
      <c r="E15" s="375"/>
      <c r="F15" s="371" t="s">
        <v>156</v>
      </c>
      <c r="G15" s="313" t="s">
        <v>281</v>
      </c>
      <c r="H15" s="192" t="s">
        <v>278</v>
      </c>
      <c r="I15" s="160" t="s">
        <v>193</v>
      </c>
      <c r="J15" s="233" t="s">
        <v>213</v>
      </c>
      <c r="K15" s="234" t="s">
        <v>160</v>
      </c>
      <c r="L15" s="235">
        <v>5</v>
      </c>
      <c r="M15" s="153"/>
    </row>
    <row r="16" spans="1:13" ht="25.5">
      <c r="A16" s="318"/>
      <c r="B16" s="319"/>
      <c r="C16" s="321"/>
      <c r="D16" s="390"/>
      <c r="E16" s="375"/>
      <c r="F16" s="372"/>
      <c r="G16" s="314"/>
      <c r="H16" s="192" t="s">
        <v>278</v>
      </c>
      <c r="I16" s="160" t="s">
        <v>198</v>
      </c>
      <c r="J16" s="233" t="s">
        <v>214</v>
      </c>
      <c r="K16" s="234" t="s">
        <v>160</v>
      </c>
      <c r="L16" s="235">
        <v>100</v>
      </c>
      <c r="M16" s="153"/>
    </row>
    <row r="17" spans="1:13" ht="25.5">
      <c r="A17" s="318"/>
      <c r="B17" s="319"/>
      <c r="C17" s="321"/>
      <c r="D17" s="390"/>
      <c r="E17" s="375"/>
      <c r="F17" s="372"/>
      <c r="G17" s="314"/>
      <c r="H17" s="192" t="s">
        <v>278</v>
      </c>
      <c r="I17" s="160" t="s">
        <v>194</v>
      </c>
      <c r="J17" s="233" t="s">
        <v>215</v>
      </c>
      <c r="K17" s="234" t="s">
        <v>202</v>
      </c>
      <c r="L17" s="235">
        <v>0.1</v>
      </c>
      <c r="M17" s="153"/>
    </row>
    <row r="18" spans="1:13" ht="38.25">
      <c r="A18" s="318"/>
      <c r="B18" s="319"/>
      <c r="C18" s="321"/>
      <c r="D18" s="390"/>
      <c r="E18" s="375"/>
      <c r="F18" s="372"/>
      <c r="G18" s="314"/>
      <c r="H18" s="192" t="s">
        <v>278</v>
      </c>
      <c r="I18" s="160" t="s">
        <v>201</v>
      </c>
      <c r="J18" s="233" t="s">
        <v>216</v>
      </c>
      <c r="K18" s="234" t="s">
        <v>160</v>
      </c>
      <c r="L18" s="235">
        <v>65</v>
      </c>
      <c r="M18" s="153"/>
    </row>
    <row r="19" spans="1:13" ht="25.5">
      <c r="A19" s="318"/>
      <c r="B19" s="319"/>
      <c r="C19" s="321"/>
      <c r="D19" s="390"/>
      <c r="E19" s="375"/>
      <c r="F19" s="373"/>
      <c r="G19" s="315"/>
      <c r="H19" s="192" t="s">
        <v>278</v>
      </c>
      <c r="I19" s="160" t="s">
        <v>218</v>
      </c>
      <c r="J19" s="233" t="s">
        <v>217</v>
      </c>
      <c r="K19" s="234" t="s">
        <v>160</v>
      </c>
      <c r="L19" s="235">
        <v>50</v>
      </c>
      <c r="M19" s="153"/>
    </row>
    <row r="20" spans="1:13">
      <c r="A20" s="318"/>
      <c r="B20" s="319"/>
      <c r="C20" s="321"/>
      <c r="D20" s="391"/>
      <c r="E20" s="376"/>
      <c r="F20" s="190" t="s">
        <v>181</v>
      </c>
      <c r="G20" s="191" t="s">
        <v>282</v>
      </c>
      <c r="H20" s="192"/>
      <c r="I20" s="232"/>
      <c r="J20" s="232"/>
      <c r="K20" s="232"/>
      <c r="L20" s="232"/>
      <c r="M20" s="153"/>
    </row>
    <row r="21" spans="1:13">
      <c r="A21" s="299"/>
      <c r="B21" s="319"/>
      <c r="C21" s="321"/>
      <c r="D21" s="322" t="s">
        <v>14</v>
      </c>
      <c r="E21" s="322"/>
      <c r="F21" s="322"/>
      <c r="G21" s="193">
        <f>SUM(G14+G15+G20)</f>
        <v>1524700</v>
      </c>
      <c r="H21" s="162"/>
      <c r="I21" s="163"/>
      <c r="J21" s="162"/>
      <c r="K21" s="162"/>
      <c r="L21" s="163"/>
      <c r="M21" s="153"/>
    </row>
    <row r="22" spans="1:13">
      <c r="A22" s="197" t="s">
        <v>163</v>
      </c>
      <c r="B22" s="198" t="s">
        <v>9</v>
      </c>
      <c r="C22" s="220" t="s">
        <v>9</v>
      </c>
      <c r="D22" s="316" t="s">
        <v>15</v>
      </c>
      <c r="E22" s="316"/>
      <c r="F22" s="317"/>
      <c r="G22" s="217">
        <f>SUM(G21)</f>
        <v>1524700</v>
      </c>
      <c r="H22" s="209"/>
      <c r="I22" s="209"/>
      <c r="J22" s="209"/>
      <c r="K22" s="209"/>
      <c r="L22" s="209"/>
      <c r="M22" s="153"/>
    </row>
    <row r="23" spans="1:13">
      <c r="A23" s="199" t="s">
        <v>163</v>
      </c>
      <c r="B23" s="159" t="s">
        <v>9</v>
      </c>
      <c r="C23" s="350" t="s">
        <v>17</v>
      </c>
      <c r="D23" s="351"/>
      <c r="E23" s="351"/>
      <c r="F23" s="352"/>
      <c r="G23" s="222">
        <f>SUM(G22)</f>
        <v>1524700</v>
      </c>
      <c r="H23" s="167"/>
      <c r="I23" s="166"/>
      <c r="J23" s="166"/>
      <c r="K23" s="166"/>
      <c r="L23" s="168"/>
      <c r="M23" s="153"/>
    </row>
    <row r="24" spans="1:13">
      <c r="A24" s="199" t="s">
        <v>163</v>
      </c>
      <c r="B24" s="353" t="s">
        <v>16</v>
      </c>
      <c r="C24" s="353"/>
      <c r="D24" s="353"/>
      <c r="E24" s="353"/>
      <c r="F24" s="353"/>
      <c r="G24" s="223">
        <f>SUM(G23)</f>
        <v>1524700</v>
      </c>
      <c r="H24" s="170"/>
      <c r="I24" s="171"/>
      <c r="J24" s="171"/>
      <c r="K24" s="169"/>
      <c r="L24" s="172"/>
      <c r="M24" s="153"/>
    </row>
    <row r="25" spans="1:13">
      <c r="A25" s="153"/>
      <c r="B25" s="354"/>
      <c r="C25" s="354"/>
      <c r="D25" s="354"/>
      <c r="E25" s="354"/>
      <c r="F25" s="354"/>
      <c r="G25" s="354"/>
      <c r="H25" s="354"/>
      <c r="I25" s="174"/>
      <c r="J25" s="153"/>
      <c r="K25" s="153"/>
      <c r="L25" s="153"/>
      <c r="M25" s="153"/>
    </row>
    <row r="26" spans="1:13">
      <c r="A26" s="153"/>
      <c r="B26" s="173"/>
      <c r="C26" s="173"/>
      <c r="D26" s="173"/>
      <c r="E26" s="173"/>
      <c r="F26" s="173"/>
      <c r="G26" s="173"/>
      <c r="H26" s="173"/>
      <c r="I26" s="153"/>
      <c r="J26" s="153"/>
      <c r="K26" s="153"/>
      <c r="L26" s="153"/>
      <c r="M26" s="153"/>
    </row>
    <row r="27" spans="1:13">
      <c r="H27" s="175"/>
    </row>
    <row r="28" spans="1:13">
      <c r="B28" s="355" t="s">
        <v>147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</row>
    <row r="30" spans="1:13" ht="13.5" thickBot="1"/>
    <row r="31" spans="1:13" ht="60.75" thickBot="1">
      <c r="A31" s="326" t="s">
        <v>136</v>
      </c>
      <c r="B31" s="327"/>
      <c r="C31" s="327"/>
      <c r="D31" s="327"/>
      <c r="E31" s="328"/>
      <c r="F31" s="176" t="s">
        <v>203</v>
      </c>
      <c r="G31" s="177"/>
    </row>
    <row r="32" spans="1:13" ht="15">
      <c r="A32" s="329" t="s">
        <v>137</v>
      </c>
      <c r="B32" s="330"/>
      <c r="C32" s="330"/>
      <c r="D32" s="330"/>
      <c r="E32" s="331"/>
      <c r="F32" s="178">
        <f>SUM(F33)</f>
        <v>1524700</v>
      </c>
    </row>
    <row r="33" spans="1:6" ht="15">
      <c r="A33" s="332" t="s">
        <v>138</v>
      </c>
      <c r="B33" s="333"/>
      <c r="C33" s="333"/>
      <c r="D33" s="333"/>
      <c r="E33" s="334"/>
      <c r="F33" s="179">
        <f>SUM(F34:F38)</f>
        <v>1524700</v>
      </c>
    </row>
    <row r="34" spans="1:6" ht="15">
      <c r="A34" s="335" t="s">
        <v>143</v>
      </c>
      <c r="B34" s="336"/>
      <c r="C34" s="336"/>
      <c r="D34" s="336"/>
      <c r="E34" s="337"/>
      <c r="F34" s="289">
        <v>34400</v>
      </c>
    </row>
    <row r="35" spans="1:6" ht="15">
      <c r="A35" s="344" t="s">
        <v>154</v>
      </c>
      <c r="B35" s="345"/>
      <c r="C35" s="345"/>
      <c r="D35" s="345"/>
      <c r="E35" s="346"/>
      <c r="F35" s="289">
        <v>1463500</v>
      </c>
    </row>
    <row r="36" spans="1:6">
      <c r="A36" s="335" t="s">
        <v>150</v>
      </c>
      <c r="B36" s="336"/>
      <c r="C36" s="336"/>
      <c r="D36" s="336"/>
      <c r="E36" s="337"/>
      <c r="F36" s="289"/>
    </row>
    <row r="37" spans="1:6" ht="15">
      <c r="A37" s="335" t="s">
        <v>144</v>
      </c>
      <c r="B37" s="336"/>
      <c r="C37" s="336"/>
      <c r="D37" s="336"/>
      <c r="E37" s="337"/>
      <c r="F37" s="290">
        <v>26800</v>
      </c>
    </row>
    <row r="38" spans="1:6" ht="15">
      <c r="A38" s="338" t="s">
        <v>145</v>
      </c>
      <c r="B38" s="339"/>
      <c r="C38" s="339"/>
      <c r="D38" s="339"/>
      <c r="E38" s="340"/>
      <c r="F38" s="181"/>
    </row>
    <row r="39" spans="1:6" ht="15.75" thickBot="1">
      <c r="F39" s="181"/>
    </row>
    <row r="40" spans="1:6" ht="15.75" thickBot="1">
      <c r="A40" s="341" t="s">
        <v>139</v>
      </c>
      <c r="B40" s="342"/>
      <c r="C40" s="342"/>
      <c r="D40" s="342"/>
      <c r="E40" s="343"/>
      <c r="F40" s="182">
        <f>SUM(F41:F44)</f>
        <v>0</v>
      </c>
    </row>
    <row r="41" spans="1:6" ht="15">
      <c r="A41" s="347" t="s">
        <v>140</v>
      </c>
      <c r="B41" s="348"/>
      <c r="C41" s="348"/>
      <c r="D41" s="348"/>
      <c r="E41" s="349"/>
      <c r="F41" s="183"/>
    </row>
    <row r="42" spans="1:6" ht="15">
      <c r="A42" s="335" t="s">
        <v>149</v>
      </c>
      <c r="B42" s="336"/>
      <c r="C42" s="336"/>
      <c r="D42" s="336"/>
      <c r="E42" s="337"/>
      <c r="F42" s="184"/>
    </row>
    <row r="43" spans="1:6" ht="15">
      <c r="A43" s="335" t="s">
        <v>153</v>
      </c>
      <c r="B43" s="336"/>
      <c r="C43" s="336"/>
      <c r="D43" s="336"/>
      <c r="E43" s="337"/>
      <c r="F43" s="185"/>
    </row>
    <row r="44" spans="1:6" ht="15.75" thickBot="1">
      <c r="A44" s="335" t="s">
        <v>142</v>
      </c>
      <c r="B44" s="336"/>
      <c r="C44" s="336"/>
      <c r="D44" s="336"/>
      <c r="E44" s="337"/>
      <c r="F44" s="181"/>
    </row>
    <row r="45" spans="1:6" ht="15.75" thickBot="1">
      <c r="A45" s="323" t="s">
        <v>141</v>
      </c>
      <c r="B45" s="324"/>
      <c r="C45" s="324"/>
      <c r="D45" s="324"/>
      <c r="E45" s="325"/>
      <c r="F45" s="186">
        <f>F33+F40</f>
        <v>1524700</v>
      </c>
    </row>
  </sheetData>
  <mergeCells count="48">
    <mergeCell ref="A45:E45"/>
    <mergeCell ref="A38:E38"/>
    <mergeCell ref="A40:E40"/>
    <mergeCell ref="A41:E41"/>
    <mergeCell ref="A42:E42"/>
    <mergeCell ref="A43:E43"/>
    <mergeCell ref="A44:E44"/>
    <mergeCell ref="A37:E37"/>
    <mergeCell ref="C23:F23"/>
    <mergeCell ref="B24:F24"/>
    <mergeCell ref="B25:H25"/>
    <mergeCell ref="B28:L28"/>
    <mergeCell ref="A31:E31"/>
    <mergeCell ref="A32:E32"/>
    <mergeCell ref="A33:E33"/>
    <mergeCell ref="A34:E34"/>
    <mergeCell ref="A35:E35"/>
    <mergeCell ref="A36:E36"/>
    <mergeCell ref="G15:G19"/>
    <mergeCell ref="D21:F21"/>
    <mergeCell ref="D22:F22"/>
    <mergeCell ref="A14:A21"/>
    <mergeCell ref="B14:B21"/>
    <mergeCell ref="C14:C21"/>
    <mergeCell ref="D14:D20"/>
    <mergeCell ref="E14:E20"/>
    <mergeCell ref="F15:F19"/>
    <mergeCell ref="G7:G9"/>
    <mergeCell ref="H7:H9"/>
    <mergeCell ref="I7:L8"/>
    <mergeCell ref="B10:L10"/>
    <mergeCell ref="C11:L11"/>
    <mergeCell ref="F7:F9"/>
    <mergeCell ref="A12:A13"/>
    <mergeCell ref="B12:B13"/>
    <mergeCell ref="C12:C13"/>
    <mergeCell ref="D12:G13"/>
    <mergeCell ref="H12:H13"/>
    <mergeCell ref="A7:A9"/>
    <mergeCell ref="B7:B9"/>
    <mergeCell ref="C7:C9"/>
    <mergeCell ref="D7:D9"/>
    <mergeCell ref="E7:E9"/>
    <mergeCell ref="G5:L5"/>
    <mergeCell ref="I1:L1"/>
    <mergeCell ref="B3:L3"/>
    <mergeCell ref="B4:L4"/>
    <mergeCell ref="H2:L2"/>
  </mergeCells>
  <pageMargins left="0.7" right="0.7" top="0.75" bottom="0.75" header="0.3" footer="0.3"/>
  <pageSetup paperSize="9" scale="45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workbookViewId="0">
      <selection activeCell="H12" sqref="H12:H18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  <col min="13" max="13" width="8.85546875" style="152"/>
  </cols>
  <sheetData>
    <row r="1" spans="1:13" ht="15.75">
      <c r="I1" s="358" t="s">
        <v>135</v>
      </c>
      <c r="J1" s="358"/>
      <c r="K1" s="358"/>
      <c r="L1" s="358"/>
    </row>
    <row r="2" spans="1:13" ht="15.75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3" ht="15.7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3" ht="15.75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3" ht="15.75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3" ht="15.75">
      <c r="I6" s="154"/>
      <c r="J6" s="154"/>
      <c r="K6" s="154"/>
      <c r="L6" s="154"/>
    </row>
    <row r="7" spans="1:13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  <c r="M7" s="153"/>
    </row>
    <row r="8" spans="1:13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  <c r="M8" s="153"/>
    </row>
    <row r="9" spans="1:13" ht="73.5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  <c r="M9" s="153"/>
    </row>
    <row r="10" spans="1:13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153"/>
    </row>
    <row r="11" spans="1:13">
      <c r="A11" s="196" t="s">
        <v>163</v>
      </c>
      <c r="B11" s="158" t="s">
        <v>9</v>
      </c>
      <c r="C11" s="359" t="s">
        <v>180</v>
      </c>
      <c r="D11" s="360"/>
      <c r="E11" s="360"/>
      <c r="F11" s="360"/>
      <c r="G11" s="360"/>
      <c r="H11" s="360"/>
      <c r="I11" s="360"/>
      <c r="J11" s="360"/>
      <c r="K11" s="360"/>
      <c r="L11" s="361"/>
      <c r="M11" s="153"/>
    </row>
    <row r="12" spans="1:13" ht="51">
      <c r="A12" s="298" t="s">
        <v>163</v>
      </c>
      <c r="B12" s="380" t="s">
        <v>9</v>
      </c>
      <c r="C12" s="383" t="s">
        <v>9</v>
      </c>
      <c r="D12" s="304" t="s">
        <v>183</v>
      </c>
      <c r="E12" s="305"/>
      <c r="F12" s="305"/>
      <c r="G12" s="306"/>
      <c r="H12" s="282"/>
      <c r="I12" s="200" t="s">
        <v>165</v>
      </c>
      <c r="J12" s="200" t="s">
        <v>172</v>
      </c>
      <c r="K12" s="201" t="s">
        <v>160</v>
      </c>
      <c r="L12" s="238">
        <v>81.2</v>
      </c>
      <c r="M12" s="153"/>
    </row>
    <row r="13" spans="1:13" ht="38.25">
      <c r="A13" s="318"/>
      <c r="B13" s="381"/>
      <c r="C13" s="384"/>
      <c r="D13" s="307"/>
      <c r="E13" s="308"/>
      <c r="F13" s="308"/>
      <c r="G13" s="309"/>
      <c r="H13" s="283"/>
      <c r="I13" s="200" t="s">
        <v>166</v>
      </c>
      <c r="J13" s="200" t="s">
        <v>173</v>
      </c>
      <c r="K13" s="201" t="s">
        <v>160</v>
      </c>
      <c r="L13" s="238">
        <v>88.3</v>
      </c>
      <c r="M13" s="153"/>
    </row>
    <row r="14" spans="1:13" ht="38.25">
      <c r="A14" s="318"/>
      <c r="B14" s="381"/>
      <c r="C14" s="384"/>
      <c r="D14" s="307"/>
      <c r="E14" s="308"/>
      <c r="F14" s="308"/>
      <c r="G14" s="309"/>
      <c r="H14" s="283"/>
      <c r="I14" s="200" t="s">
        <v>167</v>
      </c>
      <c r="J14" s="200" t="s">
        <v>174</v>
      </c>
      <c r="K14" s="201" t="s">
        <v>179</v>
      </c>
      <c r="L14" s="238">
        <v>12</v>
      </c>
      <c r="M14" s="153"/>
    </row>
    <row r="15" spans="1:13" ht="63.75">
      <c r="A15" s="318"/>
      <c r="B15" s="381"/>
      <c r="C15" s="384"/>
      <c r="D15" s="307"/>
      <c r="E15" s="308"/>
      <c r="F15" s="308"/>
      <c r="G15" s="309"/>
      <c r="H15" s="283"/>
      <c r="I15" s="200" t="s">
        <v>168</v>
      </c>
      <c r="J15" s="200" t="s">
        <v>175</v>
      </c>
      <c r="K15" s="201" t="s">
        <v>160</v>
      </c>
      <c r="L15" s="238">
        <v>18.5</v>
      </c>
      <c r="M15" s="153"/>
    </row>
    <row r="16" spans="1:13" ht="38.25">
      <c r="A16" s="318"/>
      <c r="B16" s="381"/>
      <c r="C16" s="384"/>
      <c r="D16" s="307"/>
      <c r="E16" s="308"/>
      <c r="F16" s="308"/>
      <c r="G16" s="309"/>
      <c r="H16" s="283"/>
      <c r="I16" s="200" t="s">
        <v>169</v>
      </c>
      <c r="J16" s="200" t="s">
        <v>176</v>
      </c>
      <c r="K16" s="201" t="s">
        <v>160</v>
      </c>
      <c r="L16" s="238">
        <v>64.3</v>
      </c>
      <c r="M16" s="153"/>
    </row>
    <row r="17" spans="1:14" ht="38.25">
      <c r="A17" s="318"/>
      <c r="B17" s="381"/>
      <c r="C17" s="384"/>
      <c r="D17" s="307"/>
      <c r="E17" s="308"/>
      <c r="F17" s="308"/>
      <c r="G17" s="309"/>
      <c r="H17" s="283"/>
      <c r="I17" s="200" t="s">
        <v>170</v>
      </c>
      <c r="J17" s="200" t="s">
        <v>177</v>
      </c>
      <c r="K17" s="201" t="s">
        <v>160</v>
      </c>
      <c r="L17" s="238">
        <v>67.099999999999994</v>
      </c>
      <c r="M17" s="153"/>
    </row>
    <row r="18" spans="1:14" ht="25.5">
      <c r="A18" s="299"/>
      <c r="B18" s="382"/>
      <c r="C18" s="385"/>
      <c r="D18" s="310"/>
      <c r="E18" s="311"/>
      <c r="F18" s="311"/>
      <c r="G18" s="312"/>
      <c r="H18" s="272"/>
      <c r="I18" s="200" t="s">
        <v>171</v>
      </c>
      <c r="J18" s="200" t="s">
        <v>178</v>
      </c>
      <c r="K18" s="201" t="s">
        <v>160</v>
      </c>
      <c r="L18" s="238">
        <v>93.3</v>
      </c>
      <c r="M18" s="153"/>
    </row>
    <row r="19" spans="1:14" ht="42.75">
      <c r="A19" s="298" t="s">
        <v>163</v>
      </c>
      <c r="B19" s="319" t="s">
        <v>9</v>
      </c>
      <c r="C19" s="320" t="s">
        <v>9</v>
      </c>
      <c r="D19" s="394" t="s">
        <v>9</v>
      </c>
      <c r="E19" s="374" t="s">
        <v>182</v>
      </c>
      <c r="F19" s="190" t="s">
        <v>13</v>
      </c>
      <c r="G19" s="191"/>
      <c r="H19" s="189"/>
      <c r="I19" s="240" t="s">
        <v>190</v>
      </c>
      <c r="J19" s="241" t="s">
        <v>226</v>
      </c>
      <c r="K19" s="242" t="s">
        <v>160</v>
      </c>
      <c r="L19" s="243"/>
      <c r="M19" s="153"/>
    </row>
    <row r="20" spans="1:14" ht="43.15" customHeight="1">
      <c r="A20" s="318"/>
      <c r="B20" s="319"/>
      <c r="C20" s="321"/>
      <c r="D20" s="395"/>
      <c r="E20" s="375"/>
      <c r="F20" s="371" t="s">
        <v>156</v>
      </c>
      <c r="G20" s="313"/>
      <c r="H20" s="232"/>
      <c r="I20" s="241" t="s">
        <v>169</v>
      </c>
      <c r="J20" s="241" t="s">
        <v>221</v>
      </c>
      <c r="K20" s="242" t="s">
        <v>160</v>
      </c>
      <c r="L20" s="243"/>
      <c r="M20" s="153"/>
    </row>
    <row r="21" spans="1:14" ht="43.15" customHeight="1">
      <c r="A21" s="318"/>
      <c r="B21" s="319"/>
      <c r="C21" s="321"/>
      <c r="D21" s="395"/>
      <c r="E21" s="375"/>
      <c r="F21" s="372"/>
      <c r="G21" s="314"/>
      <c r="H21" s="232"/>
      <c r="I21" s="240" t="s">
        <v>193</v>
      </c>
      <c r="J21" s="241" t="s">
        <v>222</v>
      </c>
      <c r="K21" s="242" t="s">
        <v>160</v>
      </c>
      <c r="L21" s="243"/>
      <c r="M21" s="153"/>
    </row>
    <row r="22" spans="1:14" ht="43.15" customHeight="1">
      <c r="A22" s="318"/>
      <c r="B22" s="319"/>
      <c r="C22" s="321"/>
      <c r="D22" s="395"/>
      <c r="E22" s="375"/>
      <c r="F22" s="372"/>
      <c r="G22" s="314"/>
      <c r="H22" s="232"/>
      <c r="I22" s="240" t="s">
        <v>198</v>
      </c>
      <c r="J22" s="241" t="s">
        <v>223</v>
      </c>
      <c r="K22" s="242" t="s">
        <v>160</v>
      </c>
      <c r="L22" s="243"/>
      <c r="M22" s="153"/>
    </row>
    <row r="23" spans="1:14" ht="43.15" customHeight="1">
      <c r="A23" s="318"/>
      <c r="B23" s="319"/>
      <c r="C23" s="321"/>
      <c r="D23" s="395"/>
      <c r="E23" s="375"/>
      <c r="F23" s="372"/>
      <c r="G23" s="314"/>
      <c r="H23" s="232"/>
      <c r="I23" s="240" t="s">
        <v>194</v>
      </c>
      <c r="J23" s="241" t="s">
        <v>224</v>
      </c>
      <c r="K23" s="242" t="s">
        <v>202</v>
      </c>
      <c r="L23" s="243"/>
      <c r="M23" s="153"/>
    </row>
    <row r="24" spans="1:14" ht="43.15" customHeight="1">
      <c r="A24" s="318"/>
      <c r="B24" s="319"/>
      <c r="C24" s="321"/>
      <c r="D24" s="395"/>
      <c r="E24" s="375"/>
      <c r="F24" s="373"/>
      <c r="G24" s="315"/>
      <c r="H24" s="232"/>
      <c r="I24" s="240" t="s">
        <v>201</v>
      </c>
      <c r="J24" s="241" t="s">
        <v>225</v>
      </c>
      <c r="K24" s="242" t="s">
        <v>160</v>
      </c>
      <c r="L24" s="243"/>
      <c r="M24" s="153"/>
    </row>
    <row r="25" spans="1:14">
      <c r="A25" s="318"/>
      <c r="B25" s="319"/>
      <c r="C25" s="321"/>
      <c r="D25" s="396"/>
      <c r="E25" s="376"/>
      <c r="F25" s="190" t="s">
        <v>181</v>
      </c>
      <c r="G25" s="191"/>
      <c r="H25" s="192"/>
      <c r="I25" s="246"/>
      <c r="J25" s="246"/>
      <c r="K25" s="246"/>
      <c r="L25" s="246"/>
      <c r="M25" s="153"/>
      <c r="N25" s="231"/>
    </row>
    <row r="26" spans="1:14">
      <c r="A26" s="299"/>
      <c r="B26" s="319"/>
      <c r="C26" s="321"/>
      <c r="D26" s="322" t="s">
        <v>14</v>
      </c>
      <c r="E26" s="322"/>
      <c r="F26" s="322"/>
      <c r="G26" s="193">
        <f>G19</f>
        <v>0</v>
      </c>
      <c r="H26" s="162"/>
      <c r="I26" s="163"/>
      <c r="J26" s="162"/>
      <c r="K26" s="162"/>
      <c r="L26" s="163"/>
      <c r="M26" s="153"/>
    </row>
    <row r="27" spans="1:14">
      <c r="A27" s="197" t="s">
        <v>163</v>
      </c>
      <c r="B27" s="198" t="s">
        <v>9</v>
      </c>
      <c r="C27" s="220" t="s">
        <v>9</v>
      </c>
      <c r="D27" s="316" t="s">
        <v>15</v>
      </c>
      <c r="E27" s="316"/>
      <c r="F27" s="317"/>
      <c r="G27" s="217">
        <f>SUM(G26)</f>
        <v>0</v>
      </c>
      <c r="H27" s="209"/>
      <c r="I27" s="209"/>
      <c r="J27" s="209"/>
      <c r="K27" s="209"/>
      <c r="L27" s="209"/>
      <c r="M27" s="153"/>
    </row>
    <row r="28" spans="1:14" ht="34.15" customHeight="1">
      <c r="A28" s="197" t="s">
        <v>163</v>
      </c>
      <c r="B28" s="188" t="s">
        <v>9</v>
      </c>
      <c r="C28" s="211" t="s">
        <v>10</v>
      </c>
      <c r="D28" s="212" t="s">
        <v>274</v>
      </c>
      <c r="E28" s="212"/>
      <c r="F28" s="212"/>
      <c r="G28" s="213"/>
      <c r="H28" s="219"/>
      <c r="I28" s="214" t="s">
        <v>184</v>
      </c>
      <c r="J28" s="211" t="s">
        <v>185</v>
      </c>
      <c r="K28" s="211" t="s">
        <v>155</v>
      </c>
      <c r="L28" s="219" t="s">
        <v>186</v>
      </c>
      <c r="M28" s="153"/>
    </row>
    <row r="29" spans="1:14" ht="31.15" customHeight="1">
      <c r="A29" s="298" t="s">
        <v>163</v>
      </c>
      <c r="B29" s="302" t="s">
        <v>9</v>
      </c>
      <c r="C29" s="300" t="s">
        <v>10</v>
      </c>
      <c r="D29" s="203" t="s">
        <v>9</v>
      </c>
      <c r="E29" s="216" t="s">
        <v>187</v>
      </c>
      <c r="F29" s="210" t="s">
        <v>13</v>
      </c>
      <c r="G29" s="204"/>
      <c r="H29" s="206"/>
      <c r="I29" s="215" t="s">
        <v>188</v>
      </c>
      <c r="J29" s="218" t="s">
        <v>189</v>
      </c>
      <c r="K29" s="205" t="s">
        <v>155</v>
      </c>
      <c r="L29" s="202"/>
      <c r="M29" s="244" t="s">
        <v>227</v>
      </c>
      <c r="N29" s="245">
        <v>6</v>
      </c>
    </row>
    <row r="30" spans="1:14">
      <c r="A30" s="299"/>
      <c r="B30" s="303"/>
      <c r="C30" s="301"/>
      <c r="D30" s="295" t="s">
        <v>14</v>
      </c>
      <c r="E30" s="296"/>
      <c r="F30" s="297"/>
      <c r="G30" s="194">
        <f>SUM(G29)</f>
        <v>0</v>
      </c>
      <c r="H30" s="207"/>
      <c r="I30" s="163"/>
      <c r="J30" s="162"/>
      <c r="K30" s="162"/>
      <c r="L30" s="208"/>
      <c r="M30" s="244" t="s">
        <v>228</v>
      </c>
      <c r="N30" s="245">
        <v>6</v>
      </c>
    </row>
    <row r="31" spans="1:14">
      <c r="A31" s="199" t="s">
        <v>163</v>
      </c>
      <c r="B31" s="159" t="s">
        <v>9</v>
      </c>
      <c r="C31" s="195" t="s">
        <v>10</v>
      </c>
      <c r="D31" s="357" t="s">
        <v>15</v>
      </c>
      <c r="E31" s="357"/>
      <c r="F31" s="357"/>
      <c r="G31" s="221">
        <f>SUM(G30)</f>
        <v>0</v>
      </c>
      <c r="H31" s="164"/>
      <c r="I31" s="165"/>
      <c r="J31" s="165"/>
      <c r="K31" s="165"/>
      <c r="L31" s="164"/>
      <c r="M31" s="153"/>
    </row>
    <row r="32" spans="1:14">
      <c r="A32" s="199" t="s">
        <v>163</v>
      </c>
      <c r="B32" s="159" t="s">
        <v>9</v>
      </c>
      <c r="C32" s="350" t="s">
        <v>17</v>
      </c>
      <c r="D32" s="351"/>
      <c r="E32" s="351"/>
      <c r="F32" s="352"/>
      <c r="G32" s="222">
        <f>SUM(G27+G31)</f>
        <v>0</v>
      </c>
      <c r="H32" s="167"/>
      <c r="I32" s="166"/>
      <c r="J32" s="166"/>
      <c r="K32" s="166"/>
      <c r="L32" s="168"/>
      <c r="M32" s="153"/>
    </row>
    <row r="33" spans="1:13">
      <c r="A33" s="199" t="s">
        <v>163</v>
      </c>
      <c r="B33" s="353" t="s">
        <v>16</v>
      </c>
      <c r="C33" s="353"/>
      <c r="D33" s="353"/>
      <c r="E33" s="353"/>
      <c r="F33" s="353"/>
      <c r="G33" s="223">
        <f>SUM(G32)</f>
        <v>0</v>
      </c>
      <c r="H33" s="170"/>
      <c r="I33" s="171"/>
      <c r="J33" s="171"/>
      <c r="K33" s="169"/>
      <c r="L33" s="172"/>
      <c r="M33" s="153"/>
    </row>
    <row r="34" spans="1:13">
      <c r="A34" s="153"/>
      <c r="B34" s="354"/>
      <c r="C34" s="354"/>
      <c r="D34" s="354"/>
      <c r="E34" s="354"/>
      <c r="F34" s="354"/>
      <c r="G34" s="354"/>
      <c r="H34" s="354"/>
      <c r="I34" s="174"/>
      <c r="J34" s="153"/>
      <c r="K34" s="153"/>
      <c r="L34" s="153"/>
      <c r="M34" s="153"/>
    </row>
    <row r="35" spans="1:13">
      <c r="A35" s="153"/>
      <c r="B35" s="173"/>
      <c r="C35" s="173"/>
      <c r="D35" s="173"/>
      <c r="E35" s="173"/>
      <c r="F35" s="173"/>
      <c r="G35" s="173"/>
      <c r="H35" s="173"/>
      <c r="I35" s="153"/>
      <c r="J35" s="153"/>
      <c r="K35" s="153"/>
      <c r="L35" s="153"/>
      <c r="M35" s="153"/>
    </row>
    <row r="36" spans="1:13">
      <c r="H36" s="175"/>
    </row>
    <row r="37" spans="1:13">
      <c r="B37" s="355" t="s">
        <v>147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</row>
    <row r="39" spans="1:13" ht="13.5" thickBot="1"/>
    <row r="40" spans="1:13" ht="60.75" thickBot="1">
      <c r="A40" s="326" t="s">
        <v>136</v>
      </c>
      <c r="B40" s="327"/>
      <c r="C40" s="327"/>
      <c r="D40" s="327"/>
      <c r="E40" s="328"/>
      <c r="F40" s="176" t="s">
        <v>203</v>
      </c>
      <c r="G40" s="177"/>
    </row>
    <row r="41" spans="1:13" ht="15.75" thickBot="1">
      <c r="A41" s="329" t="s">
        <v>137</v>
      </c>
      <c r="B41" s="330"/>
      <c r="C41" s="330"/>
      <c r="D41" s="330"/>
      <c r="E41" s="331"/>
      <c r="F41" s="178"/>
    </row>
    <row r="42" spans="1:13" ht="15.75" thickBot="1">
      <c r="A42" s="332" t="s">
        <v>138</v>
      </c>
      <c r="B42" s="333"/>
      <c r="C42" s="333"/>
      <c r="D42" s="333"/>
      <c r="E42" s="334"/>
      <c r="F42" s="179">
        <f>SUM(F43:F47)</f>
        <v>0</v>
      </c>
    </row>
    <row r="43" spans="1:13" ht="15">
      <c r="A43" s="335" t="s">
        <v>143</v>
      </c>
      <c r="B43" s="336"/>
      <c r="C43" s="336"/>
      <c r="D43" s="336"/>
      <c r="E43" s="337"/>
      <c r="F43" s="180"/>
    </row>
    <row r="44" spans="1:13" ht="15">
      <c r="A44" s="344" t="s">
        <v>154</v>
      </c>
      <c r="B44" s="345"/>
      <c r="C44" s="345"/>
      <c r="D44" s="345"/>
      <c r="E44" s="346"/>
      <c r="F44" s="180"/>
    </row>
    <row r="45" spans="1:13" ht="15">
      <c r="A45" s="335" t="s">
        <v>150</v>
      </c>
      <c r="B45" s="336"/>
      <c r="C45" s="336"/>
      <c r="D45" s="336"/>
      <c r="E45" s="337"/>
      <c r="F45" s="180"/>
    </row>
    <row r="46" spans="1:13" ht="15">
      <c r="A46" s="335" t="s">
        <v>144</v>
      </c>
      <c r="B46" s="336"/>
      <c r="C46" s="336"/>
      <c r="D46" s="336"/>
      <c r="E46" s="337"/>
      <c r="F46" s="181"/>
    </row>
    <row r="47" spans="1:13" ht="15">
      <c r="A47" s="338" t="s">
        <v>145</v>
      </c>
      <c r="B47" s="339"/>
      <c r="C47" s="339"/>
      <c r="D47" s="339"/>
      <c r="E47" s="340"/>
      <c r="F47" s="181"/>
    </row>
    <row r="48" spans="1:13" ht="15.75" thickBot="1">
      <c r="F48" s="181"/>
    </row>
    <row r="49" spans="1:6" ht="15.75" thickBot="1">
      <c r="A49" s="341" t="s">
        <v>139</v>
      </c>
      <c r="B49" s="342"/>
      <c r="C49" s="342"/>
      <c r="D49" s="342"/>
      <c r="E49" s="343"/>
      <c r="F49" s="182">
        <f>SUM(F50:F53)</f>
        <v>0</v>
      </c>
    </row>
    <row r="50" spans="1:6" ht="15">
      <c r="A50" s="347" t="s">
        <v>140</v>
      </c>
      <c r="B50" s="348"/>
      <c r="C50" s="348"/>
      <c r="D50" s="348"/>
      <c r="E50" s="349"/>
      <c r="F50" s="183"/>
    </row>
    <row r="51" spans="1:6" ht="15">
      <c r="A51" s="335" t="s">
        <v>149</v>
      </c>
      <c r="B51" s="336"/>
      <c r="C51" s="336"/>
      <c r="D51" s="336"/>
      <c r="E51" s="337"/>
      <c r="F51" s="184"/>
    </row>
    <row r="52" spans="1:6" ht="15">
      <c r="A52" s="335" t="s">
        <v>153</v>
      </c>
      <c r="B52" s="336"/>
      <c r="C52" s="336"/>
      <c r="D52" s="336"/>
      <c r="E52" s="337"/>
      <c r="F52" s="185"/>
    </row>
    <row r="53" spans="1:6" ht="15.75" thickBot="1">
      <c r="A53" s="335" t="s">
        <v>142</v>
      </c>
      <c r="B53" s="336"/>
      <c r="C53" s="336"/>
      <c r="D53" s="336"/>
      <c r="E53" s="337"/>
      <c r="F53" s="181"/>
    </row>
    <row r="54" spans="1:6" ht="15.75" thickBot="1">
      <c r="A54" s="323" t="s">
        <v>141</v>
      </c>
      <c r="B54" s="324"/>
      <c r="C54" s="324"/>
      <c r="D54" s="324"/>
      <c r="E54" s="325"/>
      <c r="F54" s="186">
        <f>F42+F49</f>
        <v>0</v>
      </c>
    </row>
  </sheetData>
  <mergeCells count="53">
    <mergeCell ref="A54:E54"/>
    <mergeCell ref="A47:E47"/>
    <mergeCell ref="A49:E49"/>
    <mergeCell ref="A50:E50"/>
    <mergeCell ref="A51:E51"/>
    <mergeCell ref="A52:E52"/>
    <mergeCell ref="A53:E53"/>
    <mergeCell ref="A46:E46"/>
    <mergeCell ref="D31:F31"/>
    <mergeCell ref="C32:F32"/>
    <mergeCell ref="B33:F33"/>
    <mergeCell ref="B34:H34"/>
    <mergeCell ref="B37:L37"/>
    <mergeCell ref="A40:E40"/>
    <mergeCell ref="A41:E41"/>
    <mergeCell ref="A42:E42"/>
    <mergeCell ref="A43:E43"/>
    <mergeCell ref="A44:E44"/>
    <mergeCell ref="A45:E45"/>
    <mergeCell ref="G20:G24"/>
    <mergeCell ref="D26:F26"/>
    <mergeCell ref="D27:F27"/>
    <mergeCell ref="A29:A30"/>
    <mergeCell ref="B29:B30"/>
    <mergeCell ref="C29:C30"/>
    <mergeCell ref="D30:F30"/>
    <mergeCell ref="A19:A26"/>
    <mergeCell ref="B19:B26"/>
    <mergeCell ref="C19:C26"/>
    <mergeCell ref="D19:D25"/>
    <mergeCell ref="E19:E25"/>
    <mergeCell ref="F20:F24"/>
    <mergeCell ref="H7:H9"/>
    <mergeCell ref="I7:L8"/>
    <mergeCell ref="B10:L10"/>
    <mergeCell ref="C11:L11"/>
    <mergeCell ref="F7:F9"/>
    <mergeCell ref="A12:A18"/>
    <mergeCell ref="B12:B18"/>
    <mergeCell ref="C12:C18"/>
    <mergeCell ref="D12:G18"/>
    <mergeCell ref="G7:G9"/>
    <mergeCell ref="A7:A9"/>
    <mergeCell ref="B7:B9"/>
    <mergeCell ref="C7:C9"/>
    <mergeCell ref="D7:D9"/>
    <mergeCell ref="E7:E9"/>
    <mergeCell ref="G5:L5"/>
    <mergeCell ref="I1:L1"/>
    <mergeCell ref="E2:H2"/>
    <mergeCell ref="I2:L2"/>
    <mergeCell ref="B3:L3"/>
    <mergeCell ref="B4:L4"/>
  </mergeCells>
  <pageMargins left="0.25" right="0.25" top="0.75" bottom="0.75" header="0.3" footer="0.3"/>
  <pageSetup paperSize="9" scale="7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0"/>
  <sheetViews>
    <sheetView workbookViewId="0">
      <selection activeCell="H12" sqref="H12:H18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</cols>
  <sheetData>
    <row r="1" spans="1:12" ht="15.75">
      <c r="I1" s="358" t="s">
        <v>135</v>
      </c>
      <c r="J1" s="358"/>
      <c r="K1" s="358"/>
      <c r="L1" s="358"/>
    </row>
    <row r="2" spans="1:12" ht="15.6" customHeight="1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2" ht="15.7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5.6" customHeight="1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5.6" customHeight="1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2" ht="15.75">
      <c r="I6" s="154"/>
      <c r="J6" s="154"/>
      <c r="K6" s="154"/>
      <c r="L6" s="154"/>
    </row>
    <row r="7" spans="1:12" ht="13.15" customHeight="1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</row>
    <row r="8" spans="1:12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</row>
    <row r="9" spans="1:12" ht="73.5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</row>
    <row r="10" spans="1:12" ht="13.15" customHeight="1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 ht="13.15" customHeight="1">
      <c r="A11" s="196" t="s">
        <v>163</v>
      </c>
      <c r="B11" s="158" t="s">
        <v>9</v>
      </c>
      <c r="C11" s="359" t="s">
        <v>180</v>
      </c>
      <c r="D11" s="360"/>
      <c r="E11" s="360"/>
      <c r="F11" s="360"/>
      <c r="G11" s="360"/>
      <c r="H11" s="360"/>
      <c r="I11" s="360"/>
      <c r="J11" s="360"/>
      <c r="K11" s="360"/>
      <c r="L11" s="361"/>
    </row>
    <row r="12" spans="1:12" ht="52.9" customHeight="1">
      <c r="A12" s="298" t="s">
        <v>163</v>
      </c>
      <c r="B12" s="380" t="s">
        <v>9</v>
      </c>
      <c r="C12" s="383" t="s">
        <v>9</v>
      </c>
      <c r="D12" s="304" t="s">
        <v>183</v>
      </c>
      <c r="E12" s="305"/>
      <c r="F12" s="305"/>
      <c r="G12" s="306"/>
      <c r="H12" s="282"/>
      <c r="I12" s="200" t="s">
        <v>165</v>
      </c>
      <c r="J12" s="200" t="s">
        <v>172</v>
      </c>
      <c r="K12" s="201" t="s">
        <v>160</v>
      </c>
      <c r="L12" s="238">
        <v>81.2</v>
      </c>
    </row>
    <row r="13" spans="1:12" ht="38.25">
      <c r="A13" s="318"/>
      <c r="B13" s="381"/>
      <c r="C13" s="384"/>
      <c r="D13" s="307"/>
      <c r="E13" s="308"/>
      <c r="F13" s="308"/>
      <c r="G13" s="309"/>
      <c r="H13" s="283"/>
      <c r="I13" s="200" t="s">
        <v>166</v>
      </c>
      <c r="J13" s="200" t="s">
        <v>173</v>
      </c>
      <c r="K13" s="201" t="s">
        <v>160</v>
      </c>
      <c r="L13" s="238">
        <v>88.3</v>
      </c>
    </row>
    <row r="14" spans="1:12" ht="38.25">
      <c r="A14" s="318"/>
      <c r="B14" s="381"/>
      <c r="C14" s="384"/>
      <c r="D14" s="307"/>
      <c r="E14" s="308"/>
      <c r="F14" s="308"/>
      <c r="G14" s="309"/>
      <c r="H14" s="283"/>
      <c r="I14" s="200" t="s">
        <v>167</v>
      </c>
      <c r="J14" s="200" t="s">
        <v>174</v>
      </c>
      <c r="K14" s="201" t="s">
        <v>179</v>
      </c>
      <c r="L14" s="238">
        <v>12</v>
      </c>
    </row>
    <row r="15" spans="1:12" ht="63.75">
      <c r="A15" s="318"/>
      <c r="B15" s="381"/>
      <c r="C15" s="384"/>
      <c r="D15" s="307"/>
      <c r="E15" s="308"/>
      <c r="F15" s="308"/>
      <c r="G15" s="309"/>
      <c r="H15" s="283"/>
      <c r="I15" s="200" t="s">
        <v>168</v>
      </c>
      <c r="J15" s="200" t="s">
        <v>175</v>
      </c>
      <c r="K15" s="201" t="s">
        <v>160</v>
      </c>
      <c r="L15" s="238">
        <v>18.5</v>
      </c>
    </row>
    <row r="16" spans="1:12" ht="38.25">
      <c r="A16" s="318"/>
      <c r="B16" s="381"/>
      <c r="C16" s="384"/>
      <c r="D16" s="307"/>
      <c r="E16" s="308"/>
      <c r="F16" s="308"/>
      <c r="G16" s="309"/>
      <c r="H16" s="283"/>
      <c r="I16" s="200" t="s">
        <v>169</v>
      </c>
      <c r="J16" s="200" t="s">
        <v>176</v>
      </c>
      <c r="K16" s="201" t="s">
        <v>160</v>
      </c>
      <c r="L16" s="238">
        <v>64.3</v>
      </c>
    </row>
    <row r="17" spans="1:12" ht="40.15" customHeight="1">
      <c r="A17" s="318"/>
      <c r="B17" s="381"/>
      <c r="C17" s="384"/>
      <c r="D17" s="307"/>
      <c r="E17" s="308"/>
      <c r="F17" s="308"/>
      <c r="G17" s="309"/>
      <c r="H17" s="283"/>
      <c r="I17" s="200" t="s">
        <v>170</v>
      </c>
      <c r="J17" s="200" t="s">
        <v>177</v>
      </c>
      <c r="K17" s="201" t="s">
        <v>160</v>
      </c>
      <c r="L17" s="238">
        <v>67.099999999999994</v>
      </c>
    </row>
    <row r="18" spans="1:12" ht="25.5">
      <c r="A18" s="299"/>
      <c r="B18" s="382"/>
      <c r="C18" s="385"/>
      <c r="D18" s="310"/>
      <c r="E18" s="311"/>
      <c r="F18" s="311"/>
      <c r="G18" s="312"/>
      <c r="H18" s="272"/>
      <c r="I18" s="200" t="s">
        <v>171</v>
      </c>
      <c r="J18" s="200" t="s">
        <v>178</v>
      </c>
      <c r="K18" s="201" t="s">
        <v>160</v>
      </c>
      <c r="L18" s="238">
        <v>93.3</v>
      </c>
    </row>
    <row r="19" spans="1:12" ht="19.149999999999999" customHeight="1">
      <c r="A19" s="298" t="s">
        <v>163</v>
      </c>
      <c r="B19" s="319" t="s">
        <v>9</v>
      </c>
      <c r="C19" s="320" t="s">
        <v>9</v>
      </c>
      <c r="D19" s="394" t="s">
        <v>9</v>
      </c>
      <c r="E19" s="374" t="s">
        <v>182</v>
      </c>
      <c r="F19" s="371" t="s">
        <v>13</v>
      </c>
      <c r="G19" s="191"/>
      <c r="H19" s="232"/>
      <c r="I19" s="247" t="s">
        <v>231</v>
      </c>
      <c r="J19" s="236" t="s">
        <v>230</v>
      </c>
      <c r="K19" s="242" t="s">
        <v>240</v>
      </c>
      <c r="L19" s="243"/>
    </row>
    <row r="20" spans="1:12" ht="54" customHeight="1">
      <c r="A20" s="318"/>
      <c r="B20" s="319"/>
      <c r="C20" s="321"/>
      <c r="D20" s="395"/>
      <c r="E20" s="375"/>
      <c r="F20" s="372"/>
      <c r="G20" s="249"/>
      <c r="H20" s="232"/>
      <c r="I20" s="248" t="s">
        <v>233</v>
      </c>
      <c r="J20" s="236" t="s">
        <v>232</v>
      </c>
      <c r="K20" s="242" t="s">
        <v>240</v>
      </c>
      <c r="L20" s="243"/>
    </row>
    <row r="21" spans="1:12" ht="81" customHeight="1">
      <c r="A21" s="318"/>
      <c r="B21" s="319"/>
      <c r="C21" s="321"/>
      <c r="D21" s="395"/>
      <c r="E21" s="375"/>
      <c r="F21" s="372"/>
      <c r="G21" s="249"/>
      <c r="H21" s="232"/>
      <c r="I21" s="248" t="s">
        <v>235</v>
      </c>
      <c r="J21" s="236" t="s">
        <v>234</v>
      </c>
      <c r="K21" s="242" t="s">
        <v>160</v>
      </c>
      <c r="L21" s="243"/>
    </row>
    <row r="22" spans="1:12" ht="34.15" customHeight="1">
      <c r="A22" s="318"/>
      <c r="B22" s="319"/>
      <c r="C22" s="321"/>
      <c r="D22" s="395"/>
      <c r="E22" s="375"/>
      <c r="F22" s="372"/>
      <c r="G22" s="249"/>
      <c r="H22" s="232"/>
      <c r="I22" s="248" t="s">
        <v>237</v>
      </c>
      <c r="J22" s="236" t="s">
        <v>236</v>
      </c>
      <c r="K22" s="242" t="s">
        <v>179</v>
      </c>
      <c r="L22" s="243"/>
    </row>
    <row r="23" spans="1:12" ht="25.9" customHeight="1">
      <c r="A23" s="318"/>
      <c r="B23" s="319"/>
      <c r="C23" s="321"/>
      <c r="D23" s="395"/>
      <c r="E23" s="375"/>
      <c r="F23" s="373"/>
      <c r="G23" s="249"/>
      <c r="H23" s="232"/>
      <c r="I23" s="248" t="s">
        <v>239</v>
      </c>
      <c r="J23" s="236" t="s">
        <v>238</v>
      </c>
      <c r="K23" s="242" t="s">
        <v>240</v>
      </c>
      <c r="L23" s="243"/>
    </row>
    <row r="24" spans="1:12" ht="32.450000000000003" customHeight="1">
      <c r="A24" s="318"/>
      <c r="B24" s="319"/>
      <c r="C24" s="321"/>
      <c r="D24" s="395"/>
      <c r="E24" s="375"/>
      <c r="F24" s="228" t="s">
        <v>156</v>
      </c>
      <c r="G24" s="249"/>
      <c r="H24" s="232"/>
      <c r="I24" s="248" t="s">
        <v>198</v>
      </c>
      <c r="J24" s="233" t="s">
        <v>229</v>
      </c>
      <c r="K24" s="242" t="s">
        <v>160</v>
      </c>
      <c r="L24" s="243"/>
    </row>
    <row r="25" spans="1:12">
      <c r="A25" s="318"/>
      <c r="B25" s="319"/>
      <c r="C25" s="321"/>
      <c r="D25" s="396"/>
      <c r="E25" s="376"/>
      <c r="F25" s="190" t="s">
        <v>181</v>
      </c>
      <c r="G25" s="191"/>
      <c r="H25" s="192"/>
      <c r="I25" s="232"/>
      <c r="J25" s="232"/>
      <c r="K25" s="246"/>
      <c r="L25" s="246"/>
    </row>
    <row r="26" spans="1:12" ht="13.15" customHeight="1">
      <c r="A26" s="299"/>
      <c r="B26" s="319"/>
      <c r="C26" s="321"/>
      <c r="D26" s="322" t="s">
        <v>14</v>
      </c>
      <c r="E26" s="322"/>
      <c r="F26" s="322"/>
      <c r="G26" s="193"/>
      <c r="H26" s="163"/>
      <c r="I26" s="163"/>
      <c r="J26" s="163"/>
      <c r="K26" s="163"/>
      <c r="L26" s="163"/>
    </row>
    <row r="27" spans="1:12">
      <c r="A27" s="197" t="s">
        <v>163</v>
      </c>
      <c r="B27" s="198" t="s">
        <v>9</v>
      </c>
      <c r="C27" s="220" t="s">
        <v>9</v>
      </c>
      <c r="D27" s="316" t="s">
        <v>15</v>
      </c>
      <c r="E27" s="316"/>
      <c r="F27" s="317"/>
      <c r="G27" s="217">
        <f>SUM(G26)</f>
        <v>0</v>
      </c>
      <c r="H27" s="209"/>
      <c r="I27" s="209"/>
      <c r="J27" s="209"/>
      <c r="K27" s="209"/>
      <c r="L27" s="209"/>
    </row>
    <row r="28" spans="1:12">
      <c r="A28" s="199" t="s">
        <v>163</v>
      </c>
      <c r="B28" s="159" t="s">
        <v>9</v>
      </c>
      <c r="C28" s="350" t="s">
        <v>17</v>
      </c>
      <c r="D28" s="351"/>
      <c r="E28" s="351"/>
      <c r="F28" s="352"/>
      <c r="G28" s="222">
        <f>SUM(G26)</f>
        <v>0</v>
      </c>
      <c r="H28" s="167"/>
      <c r="I28" s="166"/>
      <c r="J28" s="166"/>
      <c r="K28" s="166"/>
      <c r="L28" s="168"/>
    </row>
    <row r="29" spans="1:12">
      <c r="A29" s="199" t="s">
        <v>163</v>
      </c>
      <c r="B29" s="353" t="s">
        <v>16</v>
      </c>
      <c r="C29" s="353"/>
      <c r="D29" s="353"/>
      <c r="E29" s="353"/>
      <c r="F29" s="353"/>
      <c r="G29" s="223">
        <f>SUM(G28)</f>
        <v>0</v>
      </c>
      <c r="H29" s="170"/>
      <c r="I29" s="171"/>
      <c r="J29" s="171"/>
      <c r="K29" s="169"/>
      <c r="L29" s="172"/>
    </row>
    <row r="30" spans="1:12">
      <c r="A30" s="153"/>
      <c r="B30" s="354"/>
      <c r="C30" s="354"/>
      <c r="D30" s="354"/>
      <c r="E30" s="354"/>
      <c r="F30" s="354"/>
      <c r="G30" s="354"/>
      <c r="H30" s="354"/>
      <c r="I30" s="174"/>
      <c r="J30" s="153"/>
      <c r="K30" s="153"/>
      <c r="L30" s="153"/>
    </row>
    <row r="31" spans="1:12">
      <c r="A31" s="153"/>
      <c r="B31" s="173"/>
      <c r="C31" s="173"/>
      <c r="D31" s="173"/>
      <c r="E31" s="173"/>
      <c r="F31" s="173"/>
      <c r="G31" s="173"/>
      <c r="H31" s="173"/>
      <c r="I31" s="153"/>
      <c r="J31" s="153"/>
      <c r="K31" s="153"/>
      <c r="L31" s="153"/>
    </row>
    <row r="32" spans="1:12">
      <c r="H32" s="175"/>
    </row>
    <row r="33" spans="1:12" ht="13.15" customHeight="1">
      <c r="B33" s="355" t="s">
        <v>147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</row>
    <row r="35" spans="1:12" ht="13.5" thickBot="1"/>
    <row r="36" spans="1:12" ht="60.75" thickBot="1">
      <c r="A36" s="326" t="s">
        <v>136</v>
      </c>
      <c r="B36" s="327"/>
      <c r="C36" s="327"/>
      <c r="D36" s="327"/>
      <c r="E36" s="328"/>
      <c r="F36" s="176" t="s">
        <v>203</v>
      </c>
      <c r="G36" s="177"/>
    </row>
    <row r="37" spans="1:12" ht="15.75" thickBot="1">
      <c r="A37" s="329" t="s">
        <v>137</v>
      </c>
      <c r="B37" s="330"/>
      <c r="C37" s="330"/>
      <c r="D37" s="330"/>
      <c r="E37" s="331"/>
      <c r="F37" s="178"/>
    </row>
    <row r="38" spans="1:12" ht="15.75" thickBot="1">
      <c r="A38" s="332" t="s">
        <v>138</v>
      </c>
      <c r="B38" s="333"/>
      <c r="C38" s="333"/>
      <c r="D38" s="333"/>
      <c r="E38" s="334"/>
      <c r="F38" s="179">
        <f>SUM(F39:F43)</f>
        <v>0</v>
      </c>
    </row>
    <row r="39" spans="1:12" ht="14.45" customHeight="1">
      <c r="A39" s="335" t="s">
        <v>143</v>
      </c>
      <c r="B39" s="336"/>
      <c r="C39" s="336"/>
      <c r="D39" s="336"/>
      <c r="E39" s="337"/>
      <c r="F39" s="180"/>
    </row>
    <row r="40" spans="1:12" ht="14.45" customHeight="1">
      <c r="A40" s="344" t="s">
        <v>154</v>
      </c>
      <c r="B40" s="345"/>
      <c r="C40" s="345"/>
      <c r="D40" s="345"/>
      <c r="E40" s="346"/>
      <c r="F40" s="180"/>
    </row>
    <row r="41" spans="1:12" ht="14.45" customHeight="1">
      <c r="A41" s="335" t="s">
        <v>150</v>
      </c>
      <c r="B41" s="336"/>
      <c r="C41" s="336"/>
      <c r="D41" s="336"/>
      <c r="E41" s="337"/>
      <c r="F41" s="180"/>
    </row>
    <row r="42" spans="1:12" ht="14.45" customHeight="1">
      <c r="A42" s="335" t="s">
        <v>144</v>
      </c>
      <c r="B42" s="336"/>
      <c r="C42" s="336"/>
      <c r="D42" s="336"/>
      <c r="E42" s="337"/>
      <c r="F42" s="181"/>
    </row>
    <row r="43" spans="1:12" ht="14.45" customHeight="1">
      <c r="A43" s="338" t="s">
        <v>145</v>
      </c>
      <c r="B43" s="339"/>
      <c r="C43" s="339"/>
      <c r="D43" s="339"/>
      <c r="E43" s="340"/>
      <c r="F43" s="181"/>
    </row>
    <row r="44" spans="1:12" ht="15.75" thickBot="1">
      <c r="F44" s="181"/>
    </row>
    <row r="45" spans="1:12" ht="15" customHeight="1" thickBot="1">
      <c r="A45" s="341" t="s">
        <v>139</v>
      </c>
      <c r="B45" s="342"/>
      <c r="C45" s="342"/>
      <c r="D45" s="342"/>
      <c r="E45" s="343"/>
      <c r="F45" s="182">
        <f>SUM(F46:F49)</f>
        <v>0</v>
      </c>
    </row>
    <row r="46" spans="1:12" ht="14.45" customHeight="1">
      <c r="A46" s="347" t="s">
        <v>140</v>
      </c>
      <c r="B46" s="348"/>
      <c r="C46" s="348"/>
      <c r="D46" s="348"/>
      <c r="E46" s="349"/>
      <c r="F46" s="183"/>
    </row>
    <row r="47" spans="1:12" ht="14.45" customHeight="1">
      <c r="A47" s="335" t="s">
        <v>149</v>
      </c>
      <c r="B47" s="336"/>
      <c r="C47" s="336"/>
      <c r="D47" s="336"/>
      <c r="E47" s="337"/>
      <c r="F47" s="184"/>
    </row>
    <row r="48" spans="1:12" ht="14.45" customHeight="1">
      <c r="A48" s="335" t="s">
        <v>153</v>
      </c>
      <c r="B48" s="336"/>
      <c r="C48" s="336"/>
      <c r="D48" s="336"/>
      <c r="E48" s="337"/>
      <c r="F48" s="185"/>
    </row>
    <row r="49" spans="1:6" ht="15" customHeight="1" thickBot="1">
      <c r="A49" s="335" t="s">
        <v>142</v>
      </c>
      <c r="B49" s="336"/>
      <c r="C49" s="336"/>
      <c r="D49" s="336"/>
      <c r="E49" s="337"/>
      <c r="F49" s="181"/>
    </row>
    <row r="50" spans="1:6" ht="15.75" thickBot="1">
      <c r="A50" s="323" t="s">
        <v>141</v>
      </c>
      <c r="B50" s="324"/>
      <c r="C50" s="324"/>
      <c r="D50" s="324"/>
      <c r="E50" s="325"/>
      <c r="F50" s="186">
        <f>F38+F45</f>
        <v>0</v>
      </c>
    </row>
  </sheetData>
  <mergeCells count="47">
    <mergeCell ref="A50:E50"/>
    <mergeCell ref="A38:E38"/>
    <mergeCell ref="A39:E39"/>
    <mergeCell ref="A40:E40"/>
    <mergeCell ref="A41:E41"/>
    <mergeCell ref="A42:E42"/>
    <mergeCell ref="A43:E43"/>
    <mergeCell ref="A45:E45"/>
    <mergeCell ref="A46:E46"/>
    <mergeCell ref="A47:E47"/>
    <mergeCell ref="A48:E48"/>
    <mergeCell ref="A49:E49"/>
    <mergeCell ref="A37:E37"/>
    <mergeCell ref="E19:E25"/>
    <mergeCell ref="D26:F26"/>
    <mergeCell ref="D27:F27"/>
    <mergeCell ref="F19:F23"/>
    <mergeCell ref="B19:B26"/>
    <mergeCell ref="C19:C26"/>
    <mergeCell ref="D19:D25"/>
    <mergeCell ref="C28:F28"/>
    <mergeCell ref="B29:F29"/>
    <mergeCell ref="B30:H30"/>
    <mergeCell ref="B33:L33"/>
    <mergeCell ref="A36:E36"/>
    <mergeCell ref="D12:G18"/>
    <mergeCell ref="I1:L1"/>
    <mergeCell ref="E2:H2"/>
    <mergeCell ref="I2:L2"/>
    <mergeCell ref="B3:L3"/>
    <mergeCell ref="B4:L4"/>
    <mergeCell ref="G5:L5"/>
    <mergeCell ref="D7:D9"/>
    <mergeCell ref="E7:E9"/>
    <mergeCell ref="F7:F9"/>
    <mergeCell ref="G7:G9"/>
    <mergeCell ref="H7:H9"/>
    <mergeCell ref="I7:L8"/>
    <mergeCell ref="B10:L10"/>
    <mergeCell ref="C11:L11"/>
    <mergeCell ref="A12:A18"/>
    <mergeCell ref="A19:A26"/>
    <mergeCell ref="A7:A9"/>
    <mergeCell ref="B7:B9"/>
    <mergeCell ref="C7:C9"/>
    <mergeCell ref="B12:B18"/>
    <mergeCell ref="C12:C18"/>
  </mergeCells>
  <pageMargins left="0.7" right="0.7" top="0.75" bottom="0.75" header="0.3" footer="0.3"/>
  <pageSetup paperSize="9" scale="72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9"/>
  <sheetViews>
    <sheetView workbookViewId="0">
      <selection activeCell="H12" sqref="H12:H18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</cols>
  <sheetData>
    <row r="1" spans="1:12" ht="15.75">
      <c r="I1" s="358" t="s">
        <v>135</v>
      </c>
      <c r="J1" s="358"/>
      <c r="K1" s="358"/>
      <c r="L1" s="358"/>
    </row>
    <row r="2" spans="1:12" ht="15.75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2" ht="15.7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5.75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5.75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2" ht="15.75">
      <c r="I6" s="154"/>
      <c r="J6" s="154"/>
      <c r="K6" s="154"/>
      <c r="L6" s="154"/>
    </row>
    <row r="7" spans="1:12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</row>
    <row r="8" spans="1:12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</row>
    <row r="9" spans="1:12" ht="73.5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</row>
    <row r="10" spans="1:12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>
      <c r="A11" s="196" t="s">
        <v>163</v>
      </c>
      <c r="B11" s="158" t="s">
        <v>9</v>
      </c>
      <c r="C11" s="359" t="s">
        <v>180</v>
      </c>
      <c r="D11" s="360"/>
      <c r="E11" s="360"/>
      <c r="F11" s="360"/>
      <c r="G11" s="360"/>
      <c r="H11" s="360"/>
      <c r="I11" s="360"/>
      <c r="J11" s="360"/>
      <c r="K11" s="360"/>
      <c r="L11" s="361"/>
    </row>
    <row r="12" spans="1:12" ht="51">
      <c r="A12" s="298" t="s">
        <v>163</v>
      </c>
      <c r="B12" s="380" t="s">
        <v>9</v>
      </c>
      <c r="C12" s="383" t="s">
        <v>9</v>
      </c>
      <c r="D12" s="304" t="s">
        <v>183</v>
      </c>
      <c r="E12" s="305"/>
      <c r="F12" s="305"/>
      <c r="G12" s="306"/>
      <c r="H12" s="282"/>
      <c r="I12" s="200" t="s">
        <v>165</v>
      </c>
      <c r="J12" s="200" t="s">
        <v>172</v>
      </c>
      <c r="K12" s="201" t="s">
        <v>160</v>
      </c>
      <c r="L12" s="238">
        <v>81.2</v>
      </c>
    </row>
    <row r="13" spans="1:12" ht="38.25">
      <c r="A13" s="318"/>
      <c r="B13" s="381"/>
      <c r="C13" s="384"/>
      <c r="D13" s="307"/>
      <c r="E13" s="308"/>
      <c r="F13" s="308"/>
      <c r="G13" s="309"/>
      <c r="H13" s="283"/>
      <c r="I13" s="200" t="s">
        <v>166</v>
      </c>
      <c r="J13" s="200" t="s">
        <v>173</v>
      </c>
      <c r="K13" s="201" t="s">
        <v>160</v>
      </c>
      <c r="L13" s="238">
        <v>88.3</v>
      </c>
    </row>
    <row r="14" spans="1:12" ht="38.25">
      <c r="A14" s="318"/>
      <c r="B14" s="381"/>
      <c r="C14" s="384"/>
      <c r="D14" s="307"/>
      <c r="E14" s="308"/>
      <c r="F14" s="308"/>
      <c r="G14" s="309"/>
      <c r="H14" s="283"/>
      <c r="I14" s="200" t="s">
        <v>167</v>
      </c>
      <c r="J14" s="200" t="s">
        <v>174</v>
      </c>
      <c r="K14" s="201" t="s">
        <v>179</v>
      </c>
      <c r="L14" s="238">
        <v>12</v>
      </c>
    </row>
    <row r="15" spans="1:12" ht="63.75">
      <c r="A15" s="318"/>
      <c r="B15" s="381"/>
      <c r="C15" s="384"/>
      <c r="D15" s="307"/>
      <c r="E15" s="308"/>
      <c r="F15" s="308"/>
      <c r="G15" s="309"/>
      <c r="H15" s="283"/>
      <c r="I15" s="200" t="s">
        <v>168</v>
      </c>
      <c r="J15" s="200" t="s">
        <v>175</v>
      </c>
      <c r="K15" s="201" t="s">
        <v>160</v>
      </c>
      <c r="L15" s="238">
        <v>18.5</v>
      </c>
    </row>
    <row r="16" spans="1:12" ht="38.25">
      <c r="A16" s="318"/>
      <c r="B16" s="381"/>
      <c r="C16" s="384"/>
      <c r="D16" s="307"/>
      <c r="E16" s="308"/>
      <c r="F16" s="308"/>
      <c r="G16" s="309"/>
      <c r="H16" s="283"/>
      <c r="I16" s="200" t="s">
        <v>169</v>
      </c>
      <c r="J16" s="200" t="s">
        <v>176</v>
      </c>
      <c r="K16" s="201" t="s">
        <v>160</v>
      </c>
      <c r="L16" s="238">
        <v>64.3</v>
      </c>
    </row>
    <row r="17" spans="1:12" ht="38.25">
      <c r="A17" s="318"/>
      <c r="B17" s="381"/>
      <c r="C17" s="384"/>
      <c r="D17" s="307"/>
      <c r="E17" s="308"/>
      <c r="F17" s="308"/>
      <c r="G17" s="309"/>
      <c r="H17" s="283"/>
      <c r="I17" s="200" t="s">
        <v>170</v>
      </c>
      <c r="J17" s="200" t="s">
        <v>177</v>
      </c>
      <c r="K17" s="201" t="s">
        <v>160</v>
      </c>
      <c r="L17" s="238">
        <v>67.099999999999994</v>
      </c>
    </row>
    <row r="18" spans="1:12" ht="25.5">
      <c r="A18" s="299"/>
      <c r="B18" s="382"/>
      <c r="C18" s="385"/>
      <c r="D18" s="310"/>
      <c r="E18" s="311"/>
      <c r="F18" s="311"/>
      <c r="G18" s="312"/>
      <c r="H18" s="272"/>
      <c r="I18" s="200" t="s">
        <v>171</v>
      </c>
      <c r="J18" s="200" t="s">
        <v>178</v>
      </c>
      <c r="K18" s="201" t="s">
        <v>160</v>
      </c>
      <c r="L18" s="238">
        <v>93.3</v>
      </c>
    </row>
    <row r="19" spans="1:12" ht="28.5">
      <c r="A19" s="298" t="s">
        <v>163</v>
      </c>
      <c r="B19" s="319" t="s">
        <v>9</v>
      </c>
      <c r="C19" s="320" t="s">
        <v>9</v>
      </c>
      <c r="D19" s="377">
        <v>13</v>
      </c>
      <c r="E19" s="374" t="s">
        <v>182</v>
      </c>
      <c r="F19" s="371" t="s">
        <v>13</v>
      </c>
      <c r="G19" s="313"/>
      <c r="H19" s="232"/>
      <c r="I19" s="250" t="s">
        <v>241</v>
      </c>
      <c r="J19" s="251" t="s">
        <v>242</v>
      </c>
      <c r="K19" s="252" t="s">
        <v>240</v>
      </c>
      <c r="L19" s="253">
        <v>65</v>
      </c>
    </row>
    <row r="20" spans="1:12" ht="14.25">
      <c r="A20" s="318"/>
      <c r="B20" s="319"/>
      <c r="C20" s="321"/>
      <c r="D20" s="378"/>
      <c r="E20" s="375"/>
      <c r="F20" s="372"/>
      <c r="G20" s="314"/>
      <c r="H20" s="232"/>
      <c r="I20" s="250" t="s">
        <v>243</v>
      </c>
      <c r="J20" s="251" t="s">
        <v>231</v>
      </c>
      <c r="K20" s="252" t="s">
        <v>240</v>
      </c>
      <c r="L20" s="253">
        <v>520</v>
      </c>
    </row>
    <row r="21" spans="1:12" ht="14.25">
      <c r="A21" s="318"/>
      <c r="B21" s="319"/>
      <c r="C21" s="321"/>
      <c r="D21" s="378"/>
      <c r="E21" s="375"/>
      <c r="F21" s="372"/>
      <c r="G21" s="314"/>
      <c r="H21" s="232"/>
      <c r="I21" s="250" t="s">
        <v>246</v>
      </c>
      <c r="J21" s="251" t="s">
        <v>237</v>
      </c>
      <c r="K21" s="250" t="s">
        <v>179</v>
      </c>
      <c r="L21" s="253">
        <v>30</v>
      </c>
    </row>
    <row r="22" spans="1:12" ht="28.5">
      <c r="A22" s="318"/>
      <c r="B22" s="319"/>
      <c r="C22" s="321"/>
      <c r="D22" s="378"/>
      <c r="E22" s="375"/>
      <c r="F22" s="373"/>
      <c r="G22" s="315"/>
      <c r="H22" s="232"/>
      <c r="I22" s="250" t="s">
        <v>247</v>
      </c>
      <c r="J22" s="251" t="s">
        <v>239</v>
      </c>
      <c r="K22" s="250" t="s">
        <v>240</v>
      </c>
      <c r="L22" s="253">
        <v>4000</v>
      </c>
    </row>
    <row r="23" spans="1:12" ht="28.5">
      <c r="A23" s="318"/>
      <c r="B23" s="319"/>
      <c r="C23" s="321"/>
      <c r="D23" s="378"/>
      <c r="E23" s="375"/>
      <c r="F23" s="228" t="s">
        <v>156</v>
      </c>
      <c r="G23" s="249"/>
      <c r="H23" s="232"/>
      <c r="I23" s="250" t="s">
        <v>244</v>
      </c>
      <c r="J23" s="251" t="s">
        <v>245</v>
      </c>
      <c r="K23" s="252" t="s">
        <v>160</v>
      </c>
      <c r="L23" s="253">
        <v>23</v>
      </c>
    </row>
    <row r="24" spans="1:12">
      <c r="A24" s="318"/>
      <c r="B24" s="319"/>
      <c r="C24" s="321"/>
      <c r="D24" s="379"/>
      <c r="E24" s="376"/>
      <c r="F24" s="190" t="s">
        <v>181</v>
      </c>
      <c r="G24" s="191"/>
      <c r="H24" s="192"/>
      <c r="I24" s="254"/>
      <c r="J24" s="254"/>
      <c r="K24" s="254"/>
      <c r="L24" s="254"/>
    </row>
    <row r="25" spans="1:12">
      <c r="A25" s="299"/>
      <c r="B25" s="319"/>
      <c r="C25" s="321"/>
      <c r="D25" s="322" t="s">
        <v>14</v>
      </c>
      <c r="E25" s="322"/>
      <c r="F25" s="322"/>
      <c r="G25" s="193"/>
      <c r="H25" s="163"/>
      <c r="I25" s="163"/>
      <c r="J25" s="163"/>
      <c r="K25" s="163"/>
      <c r="L25" s="163"/>
    </row>
    <row r="26" spans="1:12">
      <c r="A26" s="197" t="s">
        <v>163</v>
      </c>
      <c r="B26" s="198" t="s">
        <v>9</v>
      </c>
      <c r="C26" s="220" t="s">
        <v>9</v>
      </c>
      <c r="D26" s="316" t="s">
        <v>15</v>
      </c>
      <c r="E26" s="316"/>
      <c r="F26" s="317"/>
      <c r="G26" s="217">
        <f>SUM(G25)</f>
        <v>0</v>
      </c>
      <c r="H26" s="209"/>
      <c r="I26" s="209"/>
      <c r="J26" s="209"/>
      <c r="K26" s="209"/>
      <c r="L26" s="209"/>
    </row>
    <row r="27" spans="1:12">
      <c r="A27" s="199" t="s">
        <v>163</v>
      </c>
      <c r="B27" s="159" t="s">
        <v>9</v>
      </c>
      <c r="C27" s="350" t="s">
        <v>17</v>
      </c>
      <c r="D27" s="351"/>
      <c r="E27" s="351"/>
      <c r="F27" s="352"/>
      <c r="G27" s="222">
        <f>SUM(G25)</f>
        <v>0</v>
      </c>
      <c r="H27" s="167"/>
      <c r="I27" s="166"/>
      <c r="J27" s="166"/>
      <c r="K27" s="166"/>
      <c r="L27" s="168"/>
    </row>
    <row r="28" spans="1:12">
      <c r="A28" s="199" t="s">
        <v>163</v>
      </c>
      <c r="B28" s="353" t="s">
        <v>16</v>
      </c>
      <c r="C28" s="353"/>
      <c r="D28" s="353"/>
      <c r="E28" s="353"/>
      <c r="F28" s="353"/>
      <c r="G28" s="223">
        <f>SUM(G27)</f>
        <v>0</v>
      </c>
      <c r="H28" s="170"/>
      <c r="I28" s="171"/>
      <c r="J28" s="171"/>
      <c r="K28" s="169"/>
      <c r="L28" s="172"/>
    </row>
    <row r="29" spans="1:12">
      <c r="A29" s="153"/>
      <c r="B29" s="354"/>
      <c r="C29" s="354"/>
      <c r="D29" s="354"/>
      <c r="E29" s="354"/>
      <c r="F29" s="354"/>
      <c r="G29" s="354"/>
      <c r="H29" s="354"/>
      <c r="I29" s="174"/>
      <c r="J29" s="153"/>
      <c r="K29" s="153"/>
      <c r="L29" s="153"/>
    </row>
    <row r="30" spans="1:12">
      <c r="A30" s="153"/>
      <c r="B30" s="173"/>
      <c r="C30" s="173"/>
      <c r="D30" s="173"/>
      <c r="E30" s="173"/>
      <c r="F30" s="173"/>
      <c r="G30" s="173"/>
      <c r="H30" s="173"/>
      <c r="I30" s="153"/>
      <c r="J30" s="153"/>
      <c r="K30" s="153"/>
      <c r="L30" s="153"/>
    </row>
    <row r="31" spans="1:12">
      <c r="H31" s="175"/>
    </row>
    <row r="32" spans="1:12">
      <c r="B32" s="355" t="s">
        <v>147</v>
      </c>
      <c r="C32" s="356"/>
      <c r="D32" s="356"/>
      <c r="E32" s="356"/>
      <c r="F32" s="356"/>
      <c r="G32" s="356"/>
      <c r="H32" s="356"/>
      <c r="I32" s="356"/>
      <c r="J32" s="356"/>
      <c r="K32" s="356"/>
      <c r="L32" s="356"/>
    </row>
    <row r="34" spans="1:7" ht="13.5" thickBot="1"/>
    <row r="35" spans="1:7" ht="60.75" thickBot="1">
      <c r="A35" s="326" t="s">
        <v>136</v>
      </c>
      <c r="B35" s="327"/>
      <c r="C35" s="327"/>
      <c r="D35" s="327"/>
      <c r="E35" s="328"/>
      <c r="F35" s="176" t="s">
        <v>203</v>
      </c>
      <c r="G35" s="177"/>
    </row>
    <row r="36" spans="1:7" ht="15.75" thickBot="1">
      <c r="A36" s="329" t="s">
        <v>137</v>
      </c>
      <c r="B36" s="330"/>
      <c r="C36" s="330"/>
      <c r="D36" s="330"/>
      <c r="E36" s="331"/>
      <c r="F36" s="178"/>
    </row>
    <row r="37" spans="1:7" ht="15.75" thickBot="1">
      <c r="A37" s="332" t="s">
        <v>138</v>
      </c>
      <c r="B37" s="333"/>
      <c r="C37" s="333"/>
      <c r="D37" s="333"/>
      <c r="E37" s="334"/>
      <c r="F37" s="179">
        <f>SUM(F38:F42)</f>
        <v>0</v>
      </c>
    </row>
    <row r="38" spans="1:7" ht="15">
      <c r="A38" s="335" t="s">
        <v>143</v>
      </c>
      <c r="B38" s="336"/>
      <c r="C38" s="336"/>
      <c r="D38" s="336"/>
      <c r="E38" s="337"/>
      <c r="F38" s="180"/>
    </row>
    <row r="39" spans="1:7" ht="15">
      <c r="A39" s="344" t="s">
        <v>154</v>
      </c>
      <c r="B39" s="345"/>
      <c r="C39" s="345"/>
      <c r="D39" s="345"/>
      <c r="E39" s="346"/>
      <c r="F39" s="180"/>
    </row>
    <row r="40" spans="1:7" ht="15">
      <c r="A40" s="335" t="s">
        <v>150</v>
      </c>
      <c r="B40" s="336"/>
      <c r="C40" s="336"/>
      <c r="D40" s="336"/>
      <c r="E40" s="337"/>
      <c r="F40" s="180"/>
    </row>
    <row r="41" spans="1:7" ht="15">
      <c r="A41" s="335" t="s">
        <v>144</v>
      </c>
      <c r="B41" s="336"/>
      <c r="C41" s="336"/>
      <c r="D41" s="336"/>
      <c r="E41" s="337"/>
      <c r="F41" s="181"/>
    </row>
    <row r="42" spans="1:7" ht="15">
      <c r="A42" s="338" t="s">
        <v>145</v>
      </c>
      <c r="B42" s="339"/>
      <c r="C42" s="339"/>
      <c r="D42" s="339"/>
      <c r="E42" s="340"/>
      <c r="F42" s="181"/>
    </row>
    <row r="43" spans="1:7" ht="15.75" thickBot="1">
      <c r="F43" s="181"/>
    </row>
    <row r="44" spans="1:7" ht="15.75" thickBot="1">
      <c r="A44" s="341" t="s">
        <v>139</v>
      </c>
      <c r="B44" s="342"/>
      <c r="C44" s="342"/>
      <c r="D44" s="342"/>
      <c r="E44" s="343"/>
      <c r="F44" s="182">
        <f>SUM(F45:F48)</f>
        <v>0</v>
      </c>
    </row>
    <row r="45" spans="1:7" ht="15">
      <c r="A45" s="347" t="s">
        <v>140</v>
      </c>
      <c r="B45" s="348"/>
      <c r="C45" s="348"/>
      <c r="D45" s="348"/>
      <c r="E45" s="349"/>
      <c r="F45" s="183"/>
    </row>
    <row r="46" spans="1:7" ht="15">
      <c r="A46" s="335" t="s">
        <v>149</v>
      </c>
      <c r="B46" s="336"/>
      <c r="C46" s="336"/>
      <c r="D46" s="336"/>
      <c r="E46" s="337"/>
      <c r="F46" s="184"/>
    </row>
    <row r="47" spans="1:7" ht="15">
      <c r="A47" s="335" t="s">
        <v>153</v>
      </c>
      <c r="B47" s="336"/>
      <c r="C47" s="336"/>
      <c r="D47" s="336"/>
      <c r="E47" s="337"/>
      <c r="F47" s="185"/>
    </row>
    <row r="48" spans="1:7" ht="15.75" thickBot="1">
      <c r="A48" s="335" t="s">
        <v>142</v>
      </c>
      <c r="B48" s="336"/>
      <c r="C48" s="336"/>
      <c r="D48" s="336"/>
      <c r="E48" s="337"/>
      <c r="F48" s="181"/>
    </row>
    <row r="49" spans="1:6" ht="15.75" thickBot="1">
      <c r="A49" s="323" t="s">
        <v>141</v>
      </c>
      <c r="B49" s="324"/>
      <c r="C49" s="324"/>
      <c r="D49" s="324"/>
      <c r="E49" s="325"/>
      <c r="F49" s="186">
        <f>F37+F44</f>
        <v>0</v>
      </c>
    </row>
  </sheetData>
  <mergeCells count="48">
    <mergeCell ref="G5:L5"/>
    <mergeCell ref="I1:L1"/>
    <mergeCell ref="E2:H2"/>
    <mergeCell ref="I2:L2"/>
    <mergeCell ref="B3:L3"/>
    <mergeCell ref="B4:L4"/>
    <mergeCell ref="C7:C9"/>
    <mergeCell ref="D7:D9"/>
    <mergeCell ref="E7:E9"/>
    <mergeCell ref="F7:F9"/>
    <mergeCell ref="G7:G9"/>
    <mergeCell ref="H7:H9"/>
    <mergeCell ref="I7:L8"/>
    <mergeCell ref="B10:L10"/>
    <mergeCell ref="C11:L11"/>
    <mergeCell ref="A19:A25"/>
    <mergeCell ref="B19:B25"/>
    <mergeCell ref="C19:C25"/>
    <mergeCell ref="D19:D24"/>
    <mergeCell ref="E19:E24"/>
    <mergeCell ref="D25:F25"/>
    <mergeCell ref="A12:A18"/>
    <mergeCell ref="B12:B18"/>
    <mergeCell ref="C12:C18"/>
    <mergeCell ref="D12:G18"/>
    <mergeCell ref="A7:A9"/>
    <mergeCell ref="B7:B9"/>
    <mergeCell ref="C27:F27"/>
    <mergeCell ref="B28:F28"/>
    <mergeCell ref="B29:H29"/>
    <mergeCell ref="B32:L32"/>
    <mergeCell ref="A35:E35"/>
    <mergeCell ref="A49:E49"/>
    <mergeCell ref="F19:F22"/>
    <mergeCell ref="G19:G22"/>
    <mergeCell ref="A42:E42"/>
    <mergeCell ref="A44:E44"/>
    <mergeCell ref="A45:E45"/>
    <mergeCell ref="A46:E46"/>
    <mergeCell ref="A47:E47"/>
    <mergeCell ref="A48:E48"/>
    <mergeCell ref="A36:E36"/>
    <mergeCell ref="A37:E37"/>
    <mergeCell ref="A38:E38"/>
    <mergeCell ref="A39:E39"/>
    <mergeCell ref="A40:E40"/>
    <mergeCell ref="A41:E41"/>
    <mergeCell ref="D26:F26"/>
  </mergeCells>
  <pageMargins left="0.25" right="0.25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8"/>
  <sheetViews>
    <sheetView topLeftCell="A4" workbookViewId="0">
      <selection activeCell="H12" sqref="H12:H18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</cols>
  <sheetData>
    <row r="1" spans="1:12" ht="15.75">
      <c r="I1" s="358" t="s">
        <v>135</v>
      </c>
      <c r="J1" s="358"/>
      <c r="K1" s="358"/>
      <c r="L1" s="358"/>
    </row>
    <row r="2" spans="1:12" ht="15.75" customHeight="1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2" ht="15.7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5.75" customHeight="1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5.75" customHeight="1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2" ht="15.75">
      <c r="I6" s="154"/>
      <c r="J6" s="154"/>
      <c r="K6" s="154"/>
      <c r="L6" s="154"/>
    </row>
    <row r="7" spans="1:12" ht="12.75" customHeight="1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</row>
    <row r="8" spans="1:12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</row>
    <row r="9" spans="1:12" ht="73.5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</row>
    <row r="10" spans="1:12" ht="12.75" customHeight="1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 ht="12.75" customHeight="1">
      <c r="A11" s="196" t="s">
        <v>163</v>
      </c>
      <c r="B11" s="158" t="s">
        <v>9</v>
      </c>
      <c r="C11" s="359" t="s">
        <v>180</v>
      </c>
      <c r="D11" s="360"/>
      <c r="E11" s="360"/>
      <c r="F11" s="360"/>
      <c r="G11" s="360"/>
      <c r="H11" s="360"/>
      <c r="I11" s="360"/>
      <c r="J11" s="360"/>
      <c r="K11" s="360"/>
      <c r="L11" s="361"/>
    </row>
    <row r="12" spans="1:12" ht="38.25" customHeight="1">
      <c r="A12" s="298" t="s">
        <v>163</v>
      </c>
      <c r="B12" s="380" t="s">
        <v>9</v>
      </c>
      <c r="C12" s="383" t="s">
        <v>9</v>
      </c>
      <c r="D12" s="304" t="s">
        <v>183</v>
      </c>
      <c r="E12" s="305"/>
      <c r="F12" s="305"/>
      <c r="G12" s="306"/>
      <c r="H12" s="282"/>
      <c r="I12" s="200" t="s">
        <v>165</v>
      </c>
      <c r="J12" s="200" t="s">
        <v>172</v>
      </c>
      <c r="K12" s="201" t="s">
        <v>160</v>
      </c>
      <c r="L12" s="238">
        <v>81.2</v>
      </c>
    </row>
    <row r="13" spans="1:12" ht="38.25">
      <c r="A13" s="318"/>
      <c r="B13" s="381"/>
      <c r="C13" s="384"/>
      <c r="D13" s="307"/>
      <c r="E13" s="308"/>
      <c r="F13" s="308"/>
      <c r="G13" s="309"/>
      <c r="H13" s="283"/>
      <c r="I13" s="200" t="s">
        <v>166</v>
      </c>
      <c r="J13" s="200" t="s">
        <v>173</v>
      </c>
      <c r="K13" s="201" t="s">
        <v>160</v>
      </c>
      <c r="L13" s="238">
        <v>88.3</v>
      </c>
    </row>
    <row r="14" spans="1:12" ht="38.25">
      <c r="A14" s="318"/>
      <c r="B14" s="381"/>
      <c r="C14" s="384"/>
      <c r="D14" s="307"/>
      <c r="E14" s="308"/>
      <c r="F14" s="308"/>
      <c r="G14" s="309"/>
      <c r="H14" s="283"/>
      <c r="I14" s="200" t="s">
        <v>167</v>
      </c>
      <c r="J14" s="200" t="s">
        <v>174</v>
      </c>
      <c r="K14" s="201" t="s">
        <v>179</v>
      </c>
      <c r="L14" s="238">
        <v>12</v>
      </c>
    </row>
    <row r="15" spans="1:12" ht="63.75">
      <c r="A15" s="318"/>
      <c r="B15" s="381"/>
      <c r="C15" s="384"/>
      <c r="D15" s="307"/>
      <c r="E15" s="308"/>
      <c r="F15" s="308"/>
      <c r="G15" s="309"/>
      <c r="H15" s="283"/>
      <c r="I15" s="200" t="s">
        <v>168</v>
      </c>
      <c r="J15" s="200" t="s">
        <v>175</v>
      </c>
      <c r="K15" s="201" t="s">
        <v>160</v>
      </c>
      <c r="L15" s="238">
        <v>18.5</v>
      </c>
    </row>
    <row r="16" spans="1:12" ht="38.25" customHeight="1">
      <c r="A16" s="318"/>
      <c r="B16" s="381"/>
      <c r="C16" s="384"/>
      <c r="D16" s="307"/>
      <c r="E16" s="308"/>
      <c r="F16" s="308"/>
      <c r="G16" s="309"/>
      <c r="H16" s="283"/>
      <c r="I16" s="200" t="s">
        <v>169</v>
      </c>
      <c r="J16" s="200" t="s">
        <v>176</v>
      </c>
      <c r="K16" s="201" t="s">
        <v>160</v>
      </c>
      <c r="L16" s="238">
        <v>64.3</v>
      </c>
    </row>
    <row r="17" spans="1:12" ht="38.25">
      <c r="A17" s="318"/>
      <c r="B17" s="381"/>
      <c r="C17" s="384"/>
      <c r="D17" s="307"/>
      <c r="E17" s="308"/>
      <c r="F17" s="308"/>
      <c r="G17" s="309"/>
      <c r="H17" s="283"/>
      <c r="I17" s="200" t="s">
        <v>170</v>
      </c>
      <c r="J17" s="200" t="s">
        <v>177</v>
      </c>
      <c r="K17" s="201" t="s">
        <v>160</v>
      </c>
      <c r="L17" s="238">
        <v>67.099999999999994</v>
      </c>
    </row>
    <row r="18" spans="1:12" ht="30.6" customHeight="1">
      <c r="A18" s="299"/>
      <c r="B18" s="382"/>
      <c r="C18" s="385"/>
      <c r="D18" s="310"/>
      <c r="E18" s="311"/>
      <c r="F18" s="311"/>
      <c r="G18" s="312"/>
      <c r="H18" s="272"/>
      <c r="I18" s="200" t="s">
        <v>171</v>
      </c>
      <c r="J18" s="200" t="s">
        <v>178</v>
      </c>
      <c r="K18" s="201" t="s">
        <v>160</v>
      </c>
      <c r="L18" s="238">
        <v>93.3</v>
      </c>
    </row>
    <row r="19" spans="1:12" ht="20.45" customHeight="1">
      <c r="A19" s="298" t="s">
        <v>163</v>
      </c>
      <c r="B19" s="319" t="s">
        <v>9</v>
      </c>
      <c r="C19" s="320" t="s">
        <v>9</v>
      </c>
      <c r="D19" s="394" t="s">
        <v>9</v>
      </c>
      <c r="E19" s="374" t="s">
        <v>182</v>
      </c>
      <c r="F19" s="371" t="s">
        <v>13</v>
      </c>
      <c r="G19" s="313"/>
      <c r="H19" s="232"/>
      <c r="I19" s="247" t="s">
        <v>248</v>
      </c>
      <c r="J19" s="233" t="s">
        <v>198</v>
      </c>
      <c r="K19" s="241" t="s">
        <v>160</v>
      </c>
      <c r="L19" s="243"/>
    </row>
    <row r="20" spans="1:12" ht="40.5" customHeight="1">
      <c r="A20" s="318"/>
      <c r="B20" s="319"/>
      <c r="C20" s="321"/>
      <c r="D20" s="395"/>
      <c r="E20" s="375"/>
      <c r="F20" s="373"/>
      <c r="G20" s="315"/>
      <c r="H20" s="232"/>
      <c r="I20" s="248" t="s">
        <v>249</v>
      </c>
      <c r="J20" s="233" t="s">
        <v>250</v>
      </c>
      <c r="K20" s="241" t="s">
        <v>160</v>
      </c>
      <c r="L20" s="243"/>
    </row>
    <row r="21" spans="1:12" ht="35.25" customHeight="1">
      <c r="A21" s="318"/>
      <c r="B21" s="319"/>
      <c r="C21" s="321"/>
      <c r="D21" s="395"/>
      <c r="E21" s="375"/>
      <c r="F21" s="371" t="s">
        <v>156</v>
      </c>
      <c r="G21" s="313"/>
      <c r="H21" s="232"/>
      <c r="I21" s="248" t="s">
        <v>251</v>
      </c>
      <c r="J21" s="233" t="s">
        <v>252</v>
      </c>
      <c r="K21" s="241" t="s">
        <v>240</v>
      </c>
      <c r="L21" s="243"/>
    </row>
    <row r="22" spans="1:12" ht="42.75" customHeight="1">
      <c r="A22" s="318"/>
      <c r="B22" s="319"/>
      <c r="C22" s="321"/>
      <c r="D22" s="395"/>
      <c r="E22" s="375"/>
      <c r="F22" s="373"/>
      <c r="G22" s="315"/>
      <c r="H22" s="232"/>
      <c r="I22" s="248" t="s">
        <v>253</v>
      </c>
      <c r="J22" s="233" t="s">
        <v>254</v>
      </c>
      <c r="K22" s="241" t="s">
        <v>240</v>
      </c>
      <c r="L22" s="243"/>
    </row>
    <row r="23" spans="1:12" ht="16.5" customHeight="1">
      <c r="A23" s="318"/>
      <c r="B23" s="319"/>
      <c r="C23" s="321"/>
      <c r="D23" s="395"/>
      <c r="E23" s="375"/>
      <c r="F23" s="190" t="s">
        <v>181</v>
      </c>
      <c r="G23" s="249"/>
      <c r="H23" s="232"/>
      <c r="I23" s="248"/>
      <c r="J23" s="233"/>
      <c r="K23" s="241"/>
      <c r="L23" s="243"/>
    </row>
    <row r="24" spans="1:12" ht="12.75" customHeight="1">
      <c r="A24" s="299"/>
      <c r="B24" s="319"/>
      <c r="C24" s="321"/>
      <c r="D24" s="322" t="s">
        <v>14</v>
      </c>
      <c r="E24" s="322"/>
      <c r="F24" s="322"/>
      <c r="G24" s="193"/>
      <c r="H24" s="163"/>
      <c r="I24" s="163"/>
      <c r="J24" s="163"/>
      <c r="K24" s="163"/>
      <c r="L24" s="163"/>
    </row>
    <row r="25" spans="1:12">
      <c r="A25" s="197" t="s">
        <v>163</v>
      </c>
      <c r="B25" s="198" t="s">
        <v>9</v>
      </c>
      <c r="C25" s="220" t="s">
        <v>9</v>
      </c>
      <c r="D25" s="316" t="s">
        <v>15</v>
      </c>
      <c r="E25" s="316"/>
      <c r="F25" s="317"/>
      <c r="G25" s="217">
        <f>SUM(G24)</f>
        <v>0</v>
      </c>
      <c r="H25" s="209"/>
      <c r="I25" s="209"/>
      <c r="J25" s="209"/>
      <c r="K25" s="209"/>
      <c r="L25" s="209"/>
    </row>
    <row r="26" spans="1:12">
      <c r="A26" s="199" t="s">
        <v>163</v>
      </c>
      <c r="B26" s="159" t="s">
        <v>9</v>
      </c>
      <c r="C26" s="350" t="s">
        <v>17</v>
      </c>
      <c r="D26" s="351"/>
      <c r="E26" s="351"/>
      <c r="F26" s="352"/>
      <c r="G26" s="222">
        <f>SUM(G24)</f>
        <v>0</v>
      </c>
      <c r="H26" s="167"/>
      <c r="I26" s="166"/>
      <c r="J26" s="166"/>
      <c r="K26" s="166"/>
      <c r="L26" s="168"/>
    </row>
    <row r="27" spans="1:12">
      <c r="A27" s="199" t="s">
        <v>163</v>
      </c>
      <c r="B27" s="353" t="s">
        <v>16</v>
      </c>
      <c r="C27" s="353"/>
      <c r="D27" s="353"/>
      <c r="E27" s="353"/>
      <c r="F27" s="353"/>
      <c r="G27" s="223">
        <f>SUM(G26)</f>
        <v>0</v>
      </c>
      <c r="H27" s="170"/>
      <c r="I27" s="171"/>
      <c r="J27" s="171"/>
      <c r="K27" s="169"/>
      <c r="L27" s="172"/>
    </row>
    <row r="28" spans="1:12">
      <c r="A28" s="153"/>
      <c r="B28" s="354"/>
      <c r="C28" s="354"/>
      <c r="D28" s="354"/>
      <c r="E28" s="354"/>
      <c r="F28" s="354"/>
      <c r="G28" s="354"/>
      <c r="H28" s="354"/>
      <c r="I28" s="174"/>
      <c r="J28" s="153"/>
      <c r="K28" s="153"/>
      <c r="L28" s="153"/>
    </row>
    <row r="29" spans="1:12" ht="12.75" customHeight="1">
      <c r="A29" s="153"/>
      <c r="B29" s="173"/>
      <c r="C29" s="173"/>
      <c r="D29" s="173"/>
      <c r="E29" s="173"/>
      <c r="F29" s="173"/>
      <c r="G29" s="173"/>
      <c r="H29" s="173"/>
      <c r="I29" s="153"/>
      <c r="J29" s="153"/>
      <c r="K29" s="153"/>
      <c r="L29" s="153"/>
    </row>
    <row r="30" spans="1:12">
      <c r="H30" s="175"/>
    </row>
    <row r="31" spans="1:12" ht="12.75" customHeight="1">
      <c r="B31" s="355" t="s">
        <v>147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</row>
    <row r="33" spans="1:7" ht="13.5" thickBot="1"/>
    <row r="34" spans="1:7" ht="60.75" thickBot="1">
      <c r="A34" s="326" t="s">
        <v>136</v>
      </c>
      <c r="B34" s="327"/>
      <c r="C34" s="327"/>
      <c r="D34" s="327"/>
      <c r="E34" s="328"/>
      <c r="F34" s="176" t="s">
        <v>203</v>
      </c>
      <c r="G34" s="177"/>
    </row>
    <row r="35" spans="1:7" ht="15" customHeight="1" thickBot="1">
      <c r="A35" s="329" t="s">
        <v>137</v>
      </c>
      <c r="B35" s="330"/>
      <c r="C35" s="330"/>
      <c r="D35" s="330"/>
      <c r="E35" s="331"/>
      <c r="F35" s="178"/>
    </row>
    <row r="36" spans="1:7" ht="15" customHeight="1" thickBot="1">
      <c r="A36" s="332" t="s">
        <v>138</v>
      </c>
      <c r="B36" s="333"/>
      <c r="C36" s="333"/>
      <c r="D36" s="333"/>
      <c r="E36" s="334"/>
      <c r="F36" s="179">
        <f>SUM(F37:F41)</f>
        <v>0</v>
      </c>
    </row>
    <row r="37" spans="1:7" ht="15" customHeight="1">
      <c r="A37" s="335" t="s">
        <v>143</v>
      </c>
      <c r="B37" s="336"/>
      <c r="C37" s="336"/>
      <c r="D37" s="336"/>
      <c r="E37" s="337"/>
      <c r="F37" s="180"/>
    </row>
    <row r="38" spans="1:7" ht="15" customHeight="1">
      <c r="A38" s="344" t="s">
        <v>154</v>
      </c>
      <c r="B38" s="345"/>
      <c r="C38" s="345"/>
      <c r="D38" s="345"/>
      <c r="E38" s="346"/>
      <c r="F38" s="180"/>
    </row>
    <row r="39" spans="1:7" ht="15" customHeight="1">
      <c r="A39" s="335" t="s">
        <v>150</v>
      </c>
      <c r="B39" s="336"/>
      <c r="C39" s="336"/>
      <c r="D39" s="336"/>
      <c r="E39" s="337"/>
      <c r="F39" s="180"/>
    </row>
    <row r="40" spans="1:7" ht="15" customHeight="1">
      <c r="A40" s="335" t="s">
        <v>144</v>
      </c>
      <c r="B40" s="336"/>
      <c r="C40" s="336"/>
      <c r="D40" s="336"/>
      <c r="E40" s="337"/>
      <c r="F40" s="181"/>
    </row>
    <row r="41" spans="1:7" ht="15.75" customHeight="1">
      <c r="A41" s="338" t="s">
        <v>145</v>
      </c>
      <c r="B41" s="339"/>
      <c r="C41" s="339"/>
      <c r="D41" s="339"/>
      <c r="E41" s="340"/>
      <c r="F41" s="181"/>
    </row>
    <row r="42" spans="1:7" ht="15" customHeight="1" thickBot="1">
      <c r="F42" s="181"/>
    </row>
    <row r="43" spans="1:7" ht="15" customHeight="1" thickBot="1">
      <c r="A43" s="341" t="s">
        <v>139</v>
      </c>
      <c r="B43" s="342"/>
      <c r="C43" s="342"/>
      <c r="D43" s="342"/>
      <c r="E43" s="343"/>
      <c r="F43" s="182">
        <f>SUM(F44:F47)</f>
        <v>0</v>
      </c>
    </row>
    <row r="44" spans="1:7" ht="15" customHeight="1">
      <c r="A44" s="347" t="s">
        <v>140</v>
      </c>
      <c r="B44" s="348"/>
      <c r="C44" s="348"/>
      <c r="D44" s="348"/>
      <c r="E44" s="349"/>
      <c r="F44" s="183"/>
    </row>
    <row r="45" spans="1:7" ht="15.75" customHeight="1">
      <c r="A45" s="335" t="s">
        <v>149</v>
      </c>
      <c r="B45" s="336"/>
      <c r="C45" s="336"/>
      <c r="D45" s="336"/>
      <c r="E45" s="337"/>
      <c r="F45" s="184"/>
    </row>
    <row r="46" spans="1:7" ht="15" customHeight="1">
      <c r="A46" s="335" t="s">
        <v>153</v>
      </c>
      <c r="B46" s="336"/>
      <c r="C46" s="336"/>
      <c r="D46" s="336"/>
      <c r="E46" s="337"/>
      <c r="F46" s="185"/>
    </row>
    <row r="47" spans="1:7" ht="15.75" thickBot="1">
      <c r="A47" s="335" t="s">
        <v>142</v>
      </c>
      <c r="B47" s="336"/>
      <c r="C47" s="336"/>
      <c r="D47" s="336"/>
      <c r="E47" s="337"/>
      <c r="F47" s="181"/>
    </row>
    <row r="48" spans="1:7" ht="15.75" thickBot="1">
      <c r="A48" s="323" t="s">
        <v>141</v>
      </c>
      <c r="B48" s="324"/>
      <c r="C48" s="324"/>
      <c r="D48" s="324"/>
      <c r="E48" s="325"/>
      <c r="F48" s="186">
        <f>F36+F43</f>
        <v>0</v>
      </c>
    </row>
  </sheetData>
  <mergeCells count="50">
    <mergeCell ref="A34:E34"/>
    <mergeCell ref="A35:E35"/>
    <mergeCell ref="A36:E36"/>
    <mergeCell ref="A37:E37"/>
    <mergeCell ref="A38:E38"/>
    <mergeCell ref="C12:C18"/>
    <mergeCell ref="D12:G18"/>
    <mergeCell ref="G7:G9"/>
    <mergeCell ref="H7:H9"/>
    <mergeCell ref="I7:L8"/>
    <mergeCell ref="B10:L10"/>
    <mergeCell ref="C11:L11"/>
    <mergeCell ref="F7:F9"/>
    <mergeCell ref="I1:L1"/>
    <mergeCell ref="E2:H2"/>
    <mergeCell ref="I2:L2"/>
    <mergeCell ref="B3:L3"/>
    <mergeCell ref="B4:L4"/>
    <mergeCell ref="G5:L5"/>
    <mergeCell ref="A19:A24"/>
    <mergeCell ref="B19:B24"/>
    <mergeCell ref="C19:C24"/>
    <mergeCell ref="D19:D23"/>
    <mergeCell ref="E19:E23"/>
    <mergeCell ref="D24:F24"/>
    <mergeCell ref="G19:G20"/>
    <mergeCell ref="G21:G22"/>
    <mergeCell ref="A7:A9"/>
    <mergeCell ref="B7:B9"/>
    <mergeCell ref="C7:C9"/>
    <mergeCell ref="D7:D9"/>
    <mergeCell ref="E7:E9"/>
    <mergeCell ref="A12:A18"/>
    <mergeCell ref="B12:B18"/>
    <mergeCell ref="A40:E40"/>
    <mergeCell ref="A47:E47"/>
    <mergeCell ref="A48:E48"/>
    <mergeCell ref="F19:F20"/>
    <mergeCell ref="F21:F22"/>
    <mergeCell ref="D25:F25"/>
    <mergeCell ref="C26:F26"/>
    <mergeCell ref="B27:F27"/>
    <mergeCell ref="B28:H28"/>
    <mergeCell ref="B31:L31"/>
    <mergeCell ref="A46:E46"/>
    <mergeCell ref="A39:E39"/>
    <mergeCell ref="A41:E41"/>
    <mergeCell ref="A43:E43"/>
    <mergeCell ref="A44:E44"/>
    <mergeCell ref="A45:E45"/>
  </mergeCells>
  <pageMargins left="0.25" right="0.25" top="0.75" bottom="0.75" header="0.3" footer="0.3"/>
  <pageSetup paperSize="9" scale="78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42"/>
  <sheetViews>
    <sheetView topLeftCell="A73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4"/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 customHeight="1">
      <c r="A2" s="505" t="s">
        <v>1</v>
      </c>
      <c r="B2" s="490" t="s">
        <v>2</v>
      </c>
      <c r="C2" s="490" t="s">
        <v>3</v>
      </c>
      <c r="D2" s="516" t="s">
        <v>18</v>
      </c>
      <c r="E2" s="495" t="s">
        <v>4</v>
      </c>
      <c r="F2" s="497" t="s">
        <v>21</v>
      </c>
      <c r="G2" s="518" t="s">
        <v>5</v>
      </c>
      <c r="H2" s="518" t="s">
        <v>6</v>
      </c>
      <c r="I2" s="459" t="s">
        <v>25</v>
      </c>
      <c r="J2" s="460"/>
      <c r="K2" s="460"/>
      <c r="L2" s="461"/>
      <c r="M2" s="459" t="s">
        <v>26</v>
      </c>
      <c r="N2" s="460"/>
      <c r="O2" s="460"/>
      <c r="P2" s="461"/>
    </row>
    <row r="3" spans="1:16" ht="12.75" customHeight="1">
      <c r="A3" s="506"/>
      <c r="B3" s="491"/>
      <c r="C3" s="491"/>
      <c r="D3" s="517"/>
      <c r="E3" s="496"/>
      <c r="F3" s="498"/>
      <c r="G3" s="519"/>
      <c r="H3" s="519"/>
      <c r="I3" s="462" t="s">
        <v>7</v>
      </c>
      <c r="J3" s="473" t="s">
        <v>8</v>
      </c>
      <c r="K3" s="473"/>
      <c r="L3" s="474" t="s">
        <v>20</v>
      </c>
      <c r="M3" s="462" t="s">
        <v>7</v>
      </c>
      <c r="N3" s="473" t="s">
        <v>8</v>
      </c>
      <c r="O3" s="473"/>
      <c r="P3" s="474" t="s">
        <v>20</v>
      </c>
    </row>
    <row r="4" spans="1:16" ht="114.75" customHeight="1" thickBot="1">
      <c r="A4" s="462"/>
      <c r="B4" s="492"/>
      <c r="C4" s="492"/>
      <c r="D4" s="517"/>
      <c r="E4" s="496"/>
      <c r="F4" s="499"/>
      <c r="G4" s="519"/>
      <c r="H4" s="519"/>
      <c r="I4" s="463"/>
      <c r="J4" s="6" t="s">
        <v>7</v>
      </c>
      <c r="K4" s="6" t="s">
        <v>19</v>
      </c>
      <c r="L4" s="475"/>
      <c r="M4" s="463"/>
      <c r="N4" s="6" t="s">
        <v>7</v>
      </c>
      <c r="O4" s="6" t="s">
        <v>19</v>
      </c>
      <c r="P4" s="475"/>
    </row>
    <row r="5" spans="1:16" ht="14.25" customHeight="1" thickBot="1">
      <c r="A5" s="480" t="s">
        <v>132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2"/>
    </row>
    <row r="6" spans="1:16" ht="18" customHeight="1">
      <c r="A6" s="10" t="s">
        <v>9</v>
      </c>
      <c r="B6" s="510" t="s">
        <v>9</v>
      </c>
      <c r="C6" s="513" t="s">
        <v>9</v>
      </c>
      <c r="D6" s="464" t="s">
        <v>123</v>
      </c>
      <c r="E6" s="14" t="s">
        <v>9</v>
      </c>
      <c r="F6" s="12"/>
      <c r="G6" s="38"/>
      <c r="H6" s="476" t="s">
        <v>13</v>
      </c>
      <c r="I6" s="20">
        <v>2078</v>
      </c>
      <c r="J6" s="21">
        <v>2078</v>
      </c>
      <c r="K6" s="21">
        <v>1565.1</v>
      </c>
      <c r="L6" s="113"/>
      <c r="M6" s="20">
        <v>2335.6999999999998</v>
      </c>
      <c r="N6" s="51">
        <v>2335.6999999999998</v>
      </c>
      <c r="O6" s="51">
        <v>1761.9</v>
      </c>
      <c r="P6" s="22"/>
    </row>
    <row r="7" spans="1:16">
      <c r="A7" s="23"/>
      <c r="B7" s="511"/>
      <c r="C7" s="514"/>
      <c r="D7" s="465"/>
      <c r="E7" s="57" t="s">
        <v>10</v>
      </c>
      <c r="F7" s="56"/>
      <c r="G7" s="41"/>
      <c r="H7" s="477"/>
      <c r="I7" s="47">
        <v>1994.7</v>
      </c>
      <c r="J7" s="40">
        <v>1994.7</v>
      </c>
      <c r="K7" s="40">
        <v>1522.9</v>
      </c>
      <c r="L7" s="114"/>
      <c r="M7" s="47">
        <v>2221.5</v>
      </c>
      <c r="N7" s="52">
        <v>2221.5</v>
      </c>
      <c r="O7" s="52">
        <v>1696</v>
      </c>
      <c r="P7" s="35"/>
    </row>
    <row r="8" spans="1:16">
      <c r="A8" s="23"/>
      <c r="B8" s="511"/>
      <c r="C8" s="514"/>
      <c r="D8" s="465"/>
      <c r="E8" s="57" t="s">
        <v>27</v>
      </c>
      <c r="F8" s="56"/>
      <c r="G8" s="41"/>
      <c r="H8" s="477"/>
      <c r="I8" s="47">
        <v>985</v>
      </c>
      <c r="J8" s="40">
        <v>985</v>
      </c>
      <c r="K8" s="40">
        <v>752</v>
      </c>
      <c r="L8" s="114"/>
      <c r="M8" s="47">
        <v>1058.0999999999999</v>
      </c>
      <c r="N8" s="52">
        <v>1058.0999999999999</v>
      </c>
      <c r="O8" s="52">
        <v>807.9</v>
      </c>
      <c r="P8" s="35"/>
    </row>
    <row r="9" spans="1:16">
      <c r="A9" s="23"/>
      <c r="B9" s="511"/>
      <c r="C9" s="514"/>
      <c r="D9" s="465"/>
      <c r="E9" s="57" t="s">
        <v>28</v>
      </c>
      <c r="F9" s="56"/>
      <c r="G9" s="41"/>
      <c r="H9" s="477"/>
      <c r="I9" s="47">
        <v>66.099999999999994</v>
      </c>
      <c r="J9" s="40">
        <v>66.099999999999994</v>
      </c>
      <c r="K9" s="40">
        <v>50.5</v>
      </c>
      <c r="L9" s="114"/>
      <c r="M9" s="47">
        <v>65.8</v>
      </c>
      <c r="N9" s="52">
        <v>65.8</v>
      </c>
      <c r="O9" s="52">
        <v>50.3</v>
      </c>
      <c r="P9" s="35"/>
    </row>
    <row r="10" spans="1:16">
      <c r="A10" s="23"/>
      <c r="B10" s="511"/>
      <c r="C10" s="514"/>
      <c r="D10" s="465"/>
      <c r="E10" s="57" t="s">
        <v>29</v>
      </c>
      <c r="F10" s="56"/>
      <c r="G10" s="41"/>
      <c r="H10" s="477"/>
      <c r="I10" s="47">
        <v>17.299999999999997</v>
      </c>
      <c r="J10" s="40">
        <v>17.299999999999997</v>
      </c>
      <c r="K10" s="40">
        <v>13.2</v>
      </c>
      <c r="L10" s="114"/>
      <c r="M10" s="47">
        <v>45</v>
      </c>
      <c r="N10" s="52">
        <v>45</v>
      </c>
      <c r="O10" s="52">
        <v>34.4</v>
      </c>
      <c r="P10" s="35"/>
    </row>
    <row r="11" spans="1:16">
      <c r="A11" s="23"/>
      <c r="B11" s="511"/>
      <c r="C11" s="514"/>
      <c r="D11" s="465"/>
      <c r="E11" s="57" t="s">
        <v>23</v>
      </c>
      <c r="F11" s="56"/>
      <c r="G11" s="41"/>
      <c r="H11" s="477"/>
      <c r="I11" s="47">
        <v>185.5</v>
      </c>
      <c r="J11" s="40">
        <v>185.5</v>
      </c>
      <c r="K11" s="40">
        <v>141.6</v>
      </c>
      <c r="L11" s="114"/>
      <c r="M11" s="47">
        <v>227.7</v>
      </c>
      <c r="N11" s="52">
        <v>227.7</v>
      </c>
      <c r="O11" s="52">
        <v>173.8</v>
      </c>
      <c r="P11" s="35"/>
    </row>
    <row r="12" spans="1:16">
      <c r="A12" s="23"/>
      <c r="B12" s="511"/>
      <c r="C12" s="514"/>
      <c r="D12" s="465"/>
      <c r="E12" s="57" t="s">
        <v>30</v>
      </c>
      <c r="F12" s="56"/>
      <c r="G12" s="41"/>
      <c r="H12" s="477"/>
      <c r="I12" s="47">
        <v>221.2</v>
      </c>
      <c r="J12" s="40">
        <v>221.2</v>
      </c>
      <c r="K12" s="40">
        <v>168.9</v>
      </c>
      <c r="L12" s="114"/>
      <c r="M12" s="47">
        <v>241.8</v>
      </c>
      <c r="N12" s="52">
        <v>241.8</v>
      </c>
      <c r="O12" s="52">
        <v>184.6</v>
      </c>
      <c r="P12" s="35"/>
    </row>
    <row r="13" spans="1:16">
      <c r="A13" s="23"/>
      <c r="B13" s="511"/>
      <c r="C13" s="514"/>
      <c r="D13" s="465"/>
      <c r="E13" s="57" t="s">
        <v>31</v>
      </c>
      <c r="F13" s="56"/>
      <c r="G13" s="41"/>
      <c r="H13" s="477"/>
      <c r="I13" s="47">
        <v>1214.0999999999999</v>
      </c>
      <c r="J13" s="40">
        <v>1214.0999999999999</v>
      </c>
      <c r="K13" s="40">
        <v>926.9</v>
      </c>
      <c r="L13" s="114"/>
      <c r="M13" s="47">
        <v>1325.7</v>
      </c>
      <c r="N13" s="52">
        <v>1325.7</v>
      </c>
      <c r="O13" s="52">
        <v>1012.2</v>
      </c>
      <c r="P13" s="35"/>
    </row>
    <row r="14" spans="1:16">
      <c r="A14" s="23"/>
      <c r="B14" s="511"/>
      <c r="C14" s="514"/>
      <c r="D14" s="465"/>
      <c r="E14" s="57" t="s">
        <v>32</v>
      </c>
      <c r="F14" s="56"/>
      <c r="G14" s="41"/>
      <c r="H14" s="477"/>
      <c r="I14" s="47">
        <v>190.2</v>
      </c>
      <c r="J14" s="40">
        <v>190.2</v>
      </c>
      <c r="K14" s="40">
        <v>145.19999999999999</v>
      </c>
      <c r="L14" s="114"/>
      <c r="M14" s="47">
        <v>203.7</v>
      </c>
      <c r="N14" s="52">
        <v>203.7</v>
      </c>
      <c r="O14" s="52">
        <v>155.5</v>
      </c>
      <c r="P14" s="35"/>
    </row>
    <row r="15" spans="1:16">
      <c r="A15" s="23"/>
      <c r="B15" s="511"/>
      <c r="C15" s="514"/>
      <c r="D15" s="465"/>
      <c r="E15" s="57" t="s">
        <v>33</v>
      </c>
      <c r="F15" s="56"/>
      <c r="G15" s="41"/>
      <c r="H15" s="477"/>
      <c r="I15" s="47">
        <v>159.30000000000001</v>
      </c>
      <c r="J15" s="40">
        <v>159.30000000000001</v>
      </c>
      <c r="K15" s="40">
        <v>121.6</v>
      </c>
      <c r="L15" s="114"/>
      <c r="M15" s="47">
        <v>151.30000000000001</v>
      </c>
      <c r="N15" s="52">
        <v>151.30000000000001</v>
      </c>
      <c r="O15" s="52">
        <v>115.5</v>
      </c>
      <c r="P15" s="35"/>
    </row>
    <row r="16" spans="1:16">
      <c r="A16" s="23"/>
      <c r="B16" s="511"/>
      <c r="C16" s="514"/>
      <c r="D16" s="465"/>
      <c r="E16" s="57" t="s">
        <v>34</v>
      </c>
      <c r="F16" s="56"/>
      <c r="G16" s="41"/>
      <c r="H16" s="477"/>
      <c r="I16" s="47">
        <v>1218.4000000000001</v>
      </c>
      <c r="J16" s="40">
        <v>1218.4000000000001</v>
      </c>
      <c r="K16" s="40">
        <v>930.2</v>
      </c>
      <c r="L16" s="114"/>
      <c r="M16" s="47">
        <v>1274.8</v>
      </c>
      <c r="N16" s="52">
        <v>1274.8</v>
      </c>
      <c r="O16" s="52">
        <v>973.3</v>
      </c>
      <c r="P16" s="35"/>
    </row>
    <row r="17" spans="1:16">
      <c r="A17" s="23"/>
      <c r="B17" s="511"/>
      <c r="C17" s="514"/>
      <c r="D17" s="465"/>
      <c r="E17" s="57" t="s">
        <v>35</v>
      </c>
      <c r="F17" s="56"/>
      <c r="G17" s="41"/>
      <c r="H17" s="477"/>
      <c r="I17" s="47">
        <v>200.7</v>
      </c>
      <c r="J17" s="40">
        <v>200.7</v>
      </c>
      <c r="K17" s="40">
        <v>153.19999999999999</v>
      </c>
      <c r="L17" s="114"/>
      <c r="M17" s="47">
        <v>224.7</v>
      </c>
      <c r="N17" s="52">
        <v>224.7</v>
      </c>
      <c r="O17" s="52">
        <v>171.5</v>
      </c>
      <c r="P17" s="35"/>
    </row>
    <row r="18" spans="1:16">
      <c r="A18" s="23"/>
      <c r="B18" s="511"/>
      <c r="C18" s="514"/>
      <c r="D18" s="465"/>
      <c r="E18" s="57" t="s">
        <v>36</v>
      </c>
      <c r="F18" s="56"/>
      <c r="G18" s="41"/>
      <c r="H18" s="477"/>
      <c r="I18" s="47">
        <v>165.4</v>
      </c>
      <c r="J18" s="40">
        <v>165.4</v>
      </c>
      <c r="K18" s="40">
        <v>126.3</v>
      </c>
      <c r="L18" s="114"/>
      <c r="M18" s="47">
        <v>161.19999999999999</v>
      </c>
      <c r="N18" s="52">
        <v>161.19999999999999</v>
      </c>
      <c r="O18" s="52">
        <v>123.1</v>
      </c>
      <c r="P18" s="35"/>
    </row>
    <row r="19" spans="1:16">
      <c r="A19" s="23"/>
      <c r="B19" s="511"/>
      <c r="C19" s="514"/>
      <c r="D19" s="465"/>
      <c r="E19" s="57" t="s">
        <v>37</v>
      </c>
      <c r="F19" s="56"/>
      <c r="G19" s="41"/>
      <c r="H19" s="477"/>
      <c r="I19" s="47">
        <v>185.3</v>
      </c>
      <c r="J19" s="40">
        <v>185.3</v>
      </c>
      <c r="K19" s="40">
        <v>141.5</v>
      </c>
      <c r="L19" s="114"/>
      <c r="M19" s="47">
        <v>198.9</v>
      </c>
      <c r="N19" s="52">
        <v>198.9</v>
      </c>
      <c r="O19" s="52">
        <v>151.80000000000001</v>
      </c>
      <c r="P19" s="35"/>
    </row>
    <row r="20" spans="1:16">
      <c r="A20" s="23"/>
      <c r="B20" s="511"/>
      <c r="C20" s="514"/>
      <c r="D20" s="465"/>
      <c r="E20" s="57" t="s">
        <v>38</v>
      </c>
      <c r="F20" s="56"/>
      <c r="G20" s="41"/>
      <c r="H20" s="477"/>
      <c r="I20" s="47">
        <v>876.8</v>
      </c>
      <c r="J20" s="40">
        <v>876.8</v>
      </c>
      <c r="K20" s="40">
        <v>669.4</v>
      </c>
      <c r="L20" s="114"/>
      <c r="M20" s="47">
        <v>944.4</v>
      </c>
      <c r="N20" s="52">
        <v>944.4</v>
      </c>
      <c r="O20" s="52">
        <v>721</v>
      </c>
      <c r="P20" s="35"/>
    </row>
    <row r="21" spans="1:16">
      <c r="A21" s="23"/>
      <c r="B21" s="511"/>
      <c r="C21" s="514"/>
      <c r="D21" s="465"/>
      <c r="E21" s="57" t="s">
        <v>39</v>
      </c>
      <c r="F21" s="56"/>
      <c r="G21" s="41"/>
      <c r="H21" s="477"/>
      <c r="I21" s="47">
        <v>504.5</v>
      </c>
      <c r="J21" s="40">
        <v>504.5</v>
      </c>
      <c r="K21" s="40">
        <v>385.2</v>
      </c>
      <c r="L21" s="114"/>
      <c r="M21" s="47">
        <v>542.9</v>
      </c>
      <c r="N21" s="52">
        <v>542.9</v>
      </c>
      <c r="O21" s="52">
        <v>414.5</v>
      </c>
      <c r="P21" s="35"/>
    </row>
    <row r="22" spans="1:16">
      <c r="A22" s="23"/>
      <c r="B22" s="511"/>
      <c r="C22" s="514"/>
      <c r="D22" s="465"/>
      <c r="E22" s="57" t="s">
        <v>40</v>
      </c>
      <c r="F22" s="56"/>
      <c r="G22" s="41"/>
      <c r="H22" s="477"/>
      <c r="I22" s="47">
        <v>218.60000000000002</v>
      </c>
      <c r="J22" s="40">
        <v>218.60000000000002</v>
      </c>
      <c r="K22" s="40">
        <v>161.30000000000001</v>
      </c>
      <c r="L22" s="114"/>
      <c r="M22" s="47">
        <v>290.3</v>
      </c>
      <c r="N22" s="52">
        <v>290.3</v>
      </c>
      <c r="O22" s="52">
        <v>221.7</v>
      </c>
      <c r="P22" s="35"/>
    </row>
    <row r="23" spans="1:16">
      <c r="A23" s="23"/>
      <c r="B23" s="511"/>
      <c r="C23" s="514"/>
      <c r="D23" s="465"/>
      <c r="E23" s="57" t="s">
        <v>41</v>
      </c>
      <c r="F23" s="56"/>
      <c r="G23" s="41"/>
      <c r="H23" s="477"/>
      <c r="I23" s="47">
        <v>49.900000000000006</v>
      </c>
      <c r="J23" s="40">
        <v>49.900000000000006</v>
      </c>
      <c r="K23" s="40">
        <v>38.1</v>
      </c>
      <c r="L23" s="114"/>
      <c r="M23" s="47">
        <v>49.9</v>
      </c>
      <c r="N23" s="52">
        <v>49.9</v>
      </c>
      <c r="O23" s="52">
        <v>38.1</v>
      </c>
      <c r="P23" s="35"/>
    </row>
    <row r="24" spans="1:16" ht="13.5" thickBot="1">
      <c r="A24" s="23"/>
      <c r="B24" s="511"/>
      <c r="C24" s="514"/>
      <c r="D24" s="466"/>
      <c r="E24" s="57" t="s">
        <v>42</v>
      </c>
      <c r="F24" s="56"/>
      <c r="G24" s="42"/>
      <c r="H24" s="478"/>
      <c r="I24" s="48">
        <v>21.2</v>
      </c>
      <c r="J24" s="43">
        <v>21.2</v>
      </c>
      <c r="K24" s="43">
        <v>16.2</v>
      </c>
      <c r="L24" s="115"/>
      <c r="M24" s="48">
        <v>21.1</v>
      </c>
      <c r="N24" s="53">
        <v>21.1</v>
      </c>
      <c r="O24" s="53">
        <v>16.100000000000001</v>
      </c>
      <c r="P24" s="44"/>
    </row>
    <row r="25" spans="1:16" ht="13.5" thickBot="1">
      <c r="A25" s="23"/>
      <c r="B25" s="511"/>
      <c r="C25" s="514"/>
      <c r="D25" s="9"/>
      <c r="E25" s="14" t="s">
        <v>43</v>
      </c>
      <c r="F25" s="12"/>
      <c r="G25" s="46"/>
      <c r="H25" s="65" t="s">
        <v>44</v>
      </c>
      <c r="I25" s="17">
        <v>40.4</v>
      </c>
      <c r="J25" s="49">
        <v>40.4</v>
      </c>
      <c r="K25" s="49">
        <v>0</v>
      </c>
      <c r="L25" s="116">
        <v>0</v>
      </c>
      <c r="M25" s="17">
        <v>40.4</v>
      </c>
      <c r="N25" s="49">
        <v>40.4</v>
      </c>
      <c r="O25" s="49">
        <v>0</v>
      </c>
      <c r="P25" s="50">
        <v>0</v>
      </c>
    </row>
    <row r="26" spans="1:16" ht="15" customHeight="1" thickBot="1">
      <c r="A26" s="24"/>
      <c r="B26" s="512"/>
      <c r="C26" s="515"/>
      <c r="D26" s="45"/>
      <c r="E26" s="15"/>
      <c r="F26" s="13"/>
      <c r="G26" s="25"/>
      <c r="H26" s="19" t="s">
        <v>14</v>
      </c>
      <c r="I26" s="18">
        <v>10592.599999999999</v>
      </c>
      <c r="J26" s="18">
        <v>10592.599999999999</v>
      </c>
      <c r="K26" s="18">
        <v>8029.2999999999993</v>
      </c>
      <c r="L26" s="117">
        <v>0</v>
      </c>
      <c r="M26" s="18">
        <v>11624.899999999998</v>
      </c>
      <c r="N26" s="18">
        <v>11624.899999999998</v>
      </c>
      <c r="O26" s="18">
        <v>8823.2000000000025</v>
      </c>
      <c r="P26" s="58">
        <v>0</v>
      </c>
    </row>
    <row r="27" spans="1:16" ht="15" customHeight="1" thickBot="1">
      <c r="A27" s="483" t="s">
        <v>128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5"/>
    </row>
    <row r="28" spans="1:16" ht="12" customHeight="1">
      <c r="A28" s="488" t="s">
        <v>9</v>
      </c>
      <c r="B28" s="511" t="s">
        <v>9</v>
      </c>
      <c r="C28" s="514" t="s">
        <v>10</v>
      </c>
      <c r="D28" s="525" t="s">
        <v>45</v>
      </c>
      <c r="E28" s="522"/>
      <c r="F28" s="524" t="s">
        <v>9</v>
      </c>
      <c r="G28" s="500"/>
      <c r="H28" s="39" t="s">
        <v>13</v>
      </c>
      <c r="I28" s="33" t="e">
        <f>#N/A</f>
        <v>#N/A</v>
      </c>
      <c r="J28" s="34">
        <v>60</v>
      </c>
      <c r="K28" s="34"/>
      <c r="L28" s="118"/>
      <c r="M28" s="59">
        <f>N28+P28</f>
        <v>147</v>
      </c>
      <c r="N28" s="54">
        <v>147</v>
      </c>
      <c r="O28" s="54"/>
      <c r="P28" s="35"/>
    </row>
    <row r="29" spans="1:16" ht="15.75" customHeight="1" thickBot="1">
      <c r="A29" s="489"/>
      <c r="B29" s="512"/>
      <c r="C29" s="515"/>
      <c r="D29" s="502"/>
      <c r="E29" s="523"/>
      <c r="F29" s="521"/>
      <c r="G29" s="494"/>
      <c r="H29" s="29" t="s">
        <v>14</v>
      </c>
      <c r="I29" s="28" t="e">
        <f>#N/A</f>
        <v>#N/A</v>
      </c>
      <c r="J29" s="30">
        <f>J28</f>
        <v>60</v>
      </c>
      <c r="K29" s="30"/>
      <c r="L29" s="16"/>
      <c r="M29" s="28">
        <f>N29+P29</f>
        <v>147</v>
      </c>
      <c r="N29" s="30">
        <f>N28</f>
        <v>147</v>
      </c>
      <c r="O29" s="30"/>
      <c r="P29" s="31"/>
    </row>
    <row r="30" spans="1:16" ht="14.25" customHeight="1">
      <c r="A30" s="10" t="s">
        <v>9</v>
      </c>
      <c r="B30" s="7" t="s">
        <v>9</v>
      </c>
      <c r="C30" s="513" t="s">
        <v>11</v>
      </c>
      <c r="D30" s="501" t="s">
        <v>46</v>
      </c>
      <c r="E30" s="503"/>
      <c r="F30" s="520" t="s">
        <v>9</v>
      </c>
      <c r="G30" s="493"/>
      <c r="H30" s="32" t="s">
        <v>13</v>
      </c>
      <c r="I30" s="33" t="e">
        <f>#N/A</f>
        <v>#N/A</v>
      </c>
      <c r="J30" s="34">
        <v>10.5</v>
      </c>
      <c r="K30" s="34"/>
      <c r="L30" s="118"/>
      <c r="M30" s="60">
        <f>N30+P30</f>
        <v>10.5</v>
      </c>
      <c r="N30" s="55">
        <v>10.5</v>
      </c>
      <c r="O30" s="55"/>
      <c r="P30" s="35"/>
    </row>
    <row r="31" spans="1:16" ht="15" customHeight="1" thickBot="1">
      <c r="A31" s="11"/>
      <c r="B31" s="8"/>
      <c r="C31" s="515"/>
      <c r="D31" s="502"/>
      <c r="E31" s="504"/>
      <c r="F31" s="521"/>
      <c r="G31" s="494"/>
      <c r="H31" s="36" t="s">
        <v>14</v>
      </c>
      <c r="I31" s="27" t="e">
        <f>#N/A</f>
        <v>#N/A</v>
      </c>
      <c r="J31" s="26">
        <f>J30</f>
        <v>10.5</v>
      </c>
      <c r="K31" s="26"/>
      <c r="L31" s="119"/>
      <c r="M31" s="27">
        <f>N31+P31</f>
        <v>10.5</v>
      </c>
      <c r="N31" s="26">
        <f>N30</f>
        <v>10.5</v>
      </c>
      <c r="O31" s="26"/>
      <c r="P31" s="37"/>
    </row>
    <row r="32" spans="1:16" s="3" customFormat="1" ht="13.5" customHeight="1" thickBot="1">
      <c r="A32" s="67" t="s">
        <v>9</v>
      </c>
      <c r="B32" s="68" t="s">
        <v>9</v>
      </c>
      <c r="C32" s="456" t="s">
        <v>15</v>
      </c>
      <c r="D32" s="457"/>
      <c r="E32" s="457"/>
      <c r="F32" s="457"/>
      <c r="G32" s="457"/>
      <c r="H32" s="467"/>
      <c r="I32" s="71">
        <f>L32+J32</f>
        <v>70.5</v>
      </c>
      <c r="J32" s="69">
        <f>J31+J29</f>
        <v>70.5</v>
      </c>
      <c r="K32" s="69">
        <f>K27+K29+K31</f>
        <v>0</v>
      </c>
      <c r="L32" s="70">
        <f>L27+L29+L31</f>
        <v>0</v>
      </c>
      <c r="M32" s="71">
        <f>P32+N32</f>
        <v>157.5</v>
      </c>
      <c r="N32" s="69">
        <f>N27+N29+N31</f>
        <v>157.5</v>
      </c>
      <c r="O32" s="69">
        <f>O27+O29+O31</f>
        <v>0</v>
      </c>
      <c r="P32" s="70">
        <f>P27+P29+P31</f>
        <v>0</v>
      </c>
    </row>
    <row r="33" spans="1:16" ht="11.25" customHeight="1" thickBot="1">
      <c r="A33" s="507" t="s">
        <v>129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9"/>
    </row>
    <row r="34" spans="1:16" s="1" customFormat="1" ht="20.25" customHeight="1">
      <c r="A34" s="402" t="s">
        <v>10</v>
      </c>
      <c r="B34" s="486" t="s">
        <v>9</v>
      </c>
      <c r="C34" s="401" t="s">
        <v>12</v>
      </c>
      <c r="D34" s="471" t="s">
        <v>124</v>
      </c>
      <c r="E34" s="409"/>
      <c r="F34" s="423"/>
      <c r="G34" s="479"/>
      <c r="H34" s="66" t="s">
        <v>13</v>
      </c>
      <c r="I34" s="62" t="e">
        <f>#N/A</f>
        <v>#N/A</v>
      </c>
      <c r="J34" s="79">
        <f>147.3+863.4</f>
        <v>1010.7</v>
      </c>
      <c r="K34" s="79"/>
      <c r="L34" s="64">
        <v>162.80000000000001</v>
      </c>
      <c r="M34" s="62">
        <v>160</v>
      </c>
      <c r="N34" s="79">
        <v>160</v>
      </c>
      <c r="O34" s="79"/>
      <c r="P34" s="63">
        <v>162.80000000000001</v>
      </c>
    </row>
    <row r="35" spans="1:16" s="1" customFormat="1" ht="20.25" customHeight="1" thickBot="1">
      <c r="A35" s="408"/>
      <c r="B35" s="487"/>
      <c r="C35" s="398"/>
      <c r="D35" s="472"/>
      <c r="E35" s="410"/>
      <c r="F35" s="424"/>
      <c r="G35" s="424"/>
      <c r="H35" s="61" t="s">
        <v>14</v>
      </c>
      <c r="I35" s="106" t="e">
        <f>#N/A</f>
        <v>#N/A</v>
      </c>
      <c r="J35" s="78">
        <f>J34</f>
        <v>1010.7</v>
      </c>
      <c r="K35" s="78"/>
      <c r="L35" s="107">
        <f>L34</f>
        <v>162.80000000000001</v>
      </c>
      <c r="M35" s="106">
        <f>M34</f>
        <v>160</v>
      </c>
      <c r="N35" s="78">
        <f>N34</f>
        <v>160</v>
      </c>
      <c r="O35" s="78"/>
      <c r="P35" s="108">
        <f>P34</f>
        <v>162.80000000000001</v>
      </c>
    </row>
    <row r="36" spans="1:16" s="3" customFormat="1" ht="13.5" customHeight="1" thickBot="1">
      <c r="A36" s="67" t="s">
        <v>9</v>
      </c>
      <c r="B36" s="68" t="s">
        <v>9</v>
      </c>
      <c r="C36" s="456" t="s">
        <v>15</v>
      </c>
      <c r="D36" s="457"/>
      <c r="E36" s="457"/>
      <c r="F36" s="457"/>
      <c r="G36" s="457"/>
      <c r="H36" s="467"/>
      <c r="I36" s="71">
        <f>L36+J36</f>
        <v>1173.5</v>
      </c>
      <c r="J36" s="69">
        <f>J35+J33</f>
        <v>1010.7</v>
      </c>
      <c r="K36" s="69">
        <f>K31+K33+K35</f>
        <v>0</v>
      </c>
      <c r="L36" s="70">
        <f>L31+L33+L35</f>
        <v>162.80000000000001</v>
      </c>
      <c r="M36" s="71">
        <f>P36+N36</f>
        <v>333.3</v>
      </c>
      <c r="N36" s="69">
        <f>N31+N33+N35</f>
        <v>170.5</v>
      </c>
      <c r="O36" s="69">
        <f>O31+O33+O35</f>
        <v>0</v>
      </c>
      <c r="P36" s="70">
        <f>P31+P33+P35</f>
        <v>162.80000000000001</v>
      </c>
    </row>
    <row r="37" spans="1:16" s="3" customFormat="1" ht="13.5" customHeight="1" thickBot="1">
      <c r="A37" s="468" t="s">
        <v>130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70"/>
    </row>
    <row r="38" spans="1:16" s="1" customFormat="1" ht="13.5" customHeight="1">
      <c r="A38" s="402" t="s">
        <v>10</v>
      </c>
      <c r="B38" s="486" t="s">
        <v>9</v>
      </c>
      <c r="C38" s="401" t="s">
        <v>22</v>
      </c>
      <c r="D38" s="471" t="s">
        <v>125</v>
      </c>
      <c r="E38" s="409"/>
      <c r="F38" s="423"/>
      <c r="G38" s="479"/>
      <c r="H38" s="66" t="s">
        <v>13</v>
      </c>
      <c r="I38" s="62">
        <f>J38+L38</f>
        <v>8.4</v>
      </c>
      <c r="J38" s="79">
        <v>8.4</v>
      </c>
      <c r="K38" s="79"/>
      <c r="L38" s="64"/>
      <c r="M38" s="62">
        <f>N38+P38</f>
        <v>79.900000000000006</v>
      </c>
      <c r="N38" s="79">
        <v>79.900000000000006</v>
      </c>
      <c r="O38" s="79"/>
      <c r="P38" s="63"/>
    </row>
    <row r="39" spans="1:16" s="1" customFormat="1" ht="12" customHeight="1" thickBot="1">
      <c r="A39" s="408"/>
      <c r="B39" s="487"/>
      <c r="C39" s="398"/>
      <c r="D39" s="472"/>
      <c r="E39" s="410"/>
      <c r="F39" s="424"/>
      <c r="G39" s="424"/>
      <c r="H39" s="61" t="s">
        <v>14</v>
      </c>
      <c r="I39" s="106">
        <f>J39+L39</f>
        <v>8.4</v>
      </c>
      <c r="J39" s="78">
        <f>J38</f>
        <v>8.4</v>
      </c>
      <c r="K39" s="78"/>
      <c r="L39" s="107">
        <f>L38</f>
        <v>0</v>
      </c>
      <c r="M39" s="106">
        <f>M38</f>
        <v>79.900000000000006</v>
      </c>
      <c r="N39" s="78">
        <f>N38</f>
        <v>79.900000000000006</v>
      </c>
      <c r="O39" s="78"/>
      <c r="P39" s="108">
        <f>P38</f>
        <v>0</v>
      </c>
    </row>
    <row r="40" spans="1:16" s="1" customFormat="1" ht="13.5" customHeight="1">
      <c r="A40" s="402" t="s">
        <v>10</v>
      </c>
      <c r="B40" s="486" t="s">
        <v>9</v>
      </c>
      <c r="C40" s="401" t="s">
        <v>24</v>
      </c>
      <c r="D40" s="471" t="s">
        <v>127</v>
      </c>
      <c r="E40" s="409"/>
      <c r="F40" s="423"/>
      <c r="G40" s="479"/>
      <c r="H40" s="66" t="s">
        <v>13</v>
      </c>
      <c r="I40" s="62">
        <f>J40+L40</f>
        <v>71.599999999999994</v>
      </c>
      <c r="J40" s="79">
        <v>71.599999999999994</v>
      </c>
      <c r="K40" s="79"/>
      <c r="L40" s="64"/>
      <c r="M40" s="62">
        <f>N40+P40</f>
        <v>71.599999999999994</v>
      </c>
      <c r="N40" s="79">
        <v>71.599999999999994</v>
      </c>
      <c r="O40" s="79"/>
      <c r="P40" s="63"/>
    </row>
    <row r="41" spans="1:16" s="1" customFormat="1" ht="16.5" customHeight="1" thickBot="1">
      <c r="A41" s="408"/>
      <c r="B41" s="487"/>
      <c r="C41" s="398"/>
      <c r="D41" s="472"/>
      <c r="E41" s="410"/>
      <c r="F41" s="424"/>
      <c r="G41" s="424"/>
      <c r="H41" s="61" t="s">
        <v>14</v>
      </c>
      <c r="I41" s="106">
        <f>J41+L41</f>
        <v>71.599999999999994</v>
      </c>
      <c r="J41" s="78">
        <f>J40</f>
        <v>71.599999999999994</v>
      </c>
      <c r="K41" s="78"/>
      <c r="L41" s="107">
        <f>L40</f>
        <v>0</v>
      </c>
      <c r="M41" s="106">
        <f>M40</f>
        <v>71.599999999999994</v>
      </c>
      <c r="N41" s="78">
        <f>N40</f>
        <v>71.599999999999994</v>
      </c>
      <c r="O41" s="78"/>
      <c r="P41" s="108">
        <f>P40</f>
        <v>0</v>
      </c>
    </row>
    <row r="42" spans="1:16" s="3" customFormat="1" ht="13.5" customHeight="1" thickBot="1">
      <c r="A42" s="67" t="s">
        <v>9</v>
      </c>
      <c r="B42" s="68" t="s">
        <v>9</v>
      </c>
      <c r="C42" s="456" t="s">
        <v>15</v>
      </c>
      <c r="D42" s="457"/>
      <c r="E42" s="457"/>
      <c r="F42" s="457"/>
      <c r="G42" s="457"/>
      <c r="H42" s="467"/>
      <c r="I42" s="71">
        <f>L42+J42</f>
        <v>80</v>
      </c>
      <c r="J42" s="69">
        <f>J41+J39</f>
        <v>80</v>
      </c>
      <c r="K42" s="69">
        <f>K37+K39+K41</f>
        <v>0</v>
      </c>
      <c r="L42" s="70">
        <f>L37+L39+L41</f>
        <v>0</v>
      </c>
      <c r="M42" s="71">
        <f>P42+N42</f>
        <v>151.5</v>
      </c>
      <c r="N42" s="69">
        <f>N37+N39+N41</f>
        <v>151.5</v>
      </c>
      <c r="O42" s="69">
        <f>O37+O39+O41</f>
        <v>0</v>
      </c>
      <c r="P42" s="70">
        <f>P37+P39+P41</f>
        <v>0</v>
      </c>
    </row>
    <row r="43" spans="1:16" s="3" customFormat="1" ht="13.5" customHeight="1" thickBot="1">
      <c r="A43" s="468" t="s">
        <v>131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70"/>
    </row>
    <row r="44" spans="1:16" ht="13.5" customHeight="1">
      <c r="A44" s="406" t="s">
        <v>9</v>
      </c>
      <c r="B44" s="413" t="s">
        <v>9</v>
      </c>
      <c r="C44" s="415" t="s">
        <v>22</v>
      </c>
      <c r="D44" s="436" t="s">
        <v>47</v>
      </c>
      <c r="E44" s="411"/>
      <c r="F44" s="425" t="s">
        <v>9</v>
      </c>
      <c r="G44" s="427" t="s">
        <v>48</v>
      </c>
      <c r="H44" s="75" t="s">
        <v>13</v>
      </c>
      <c r="I44" s="82">
        <v>70</v>
      </c>
      <c r="J44" s="83">
        <v>70</v>
      </c>
      <c r="K44" s="83"/>
      <c r="L44" s="120"/>
      <c r="M44" s="126">
        <f>N44</f>
        <v>75</v>
      </c>
      <c r="N44" s="83">
        <v>75</v>
      </c>
      <c r="O44" s="83"/>
      <c r="P44" s="127">
        <v>0</v>
      </c>
    </row>
    <row r="45" spans="1:16" ht="12" customHeight="1" thickBot="1">
      <c r="A45" s="407"/>
      <c r="B45" s="414"/>
      <c r="C45" s="416"/>
      <c r="D45" s="437"/>
      <c r="E45" s="412"/>
      <c r="F45" s="426"/>
      <c r="G45" s="428"/>
      <c r="H45" s="76" t="s">
        <v>14</v>
      </c>
      <c r="I45" s="84">
        <v>70</v>
      </c>
      <c r="J45" s="85">
        <v>70</v>
      </c>
      <c r="K45" s="85"/>
      <c r="L45" s="121">
        <v>0</v>
      </c>
      <c r="M45" s="128">
        <v>75</v>
      </c>
      <c r="N45" s="85">
        <v>75</v>
      </c>
      <c r="O45" s="85"/>
      <c r="P45" s="129">
        <v>0</v>
      </c>
    </row>
    <row r="46" spans="1:16" s="1" customFormat="1" ht="14.25" customHeight="1">
      <c r="A46" s="402" t="s">
        <v>10</v>
      </c>
      <c r="B46" s="397" t="s">
        <v>9</v>
      </c>
      <c r="C46" s="401" t="s">
        <v>24</v>
      </c>
      <c r="D46" s="419" t="s">
        <v>49</v>
      </c>
      <c r="E46" s="409"/>
      <c r="F46" s="423" t="s">
        <v>9</v>
      </c>
      <c r="G46" s="421"/>
      <c r="H46" s="81" t="s">
        <v>13</v>
      </c>
      <c r="I46" s="80">
        <v>266.8</v>
      </c>
      <c r="J46" s="79">
        <v>266.8</v>
      </c>
      <c r="K46" s="79"/>
      <c r="L46" s="64"/>
      <c r="M46" s="62">
        <v>266.82499999999999</v>
      </c>
      <c r="N46" s="79">
        <v>266.8</v>
      </c>
      <c r="O46" s="79"/>
      <c r="P46" s="63"/>
    </row>
    <row r="47" spans="1:16" s="1" customFormat="1" ht="14.25" customHeight="1" thickBot="1">
      <c r="A47" s="408"/>
      <c r="B47" s="398"/>
      <c r="C47" s="398"/>
      <c r="D47" s="420"/>
      <c r="E47" s="410"/>
      <c r="F47" s="424"/>
      <c r="G47" s="422"/>
      <c r="H47" s="76" t="s">
        <v>14</v>
      </c>
      <c r="I47" s="77">
        <v>266.8</v>
      </c>
      <c r="J47" s="78">
        <v>266.8</v>
      </c>
      <c r="K47" s="78"/>
      <c r="L47" s="107">
        <v>0</v>
      </c>
      <c r="M47" s="106">
        <v>266.82499999999999</v>
      </c>
      <c r="N47" s="78">
        <v>266.8</v>
      </c>
      <c r="O47" s="78"/>
      <c r="P47" s="108">
        <v>0</v>
      </c>
    </row>
    <row r="48" spans="1:16" s="2" customFormat="1" ht="14.25" customHeight="1">
      <c r="A48" s="402" t="s">
        <v>10</v>
      </c>
      <c r="B48" s="397" t="s">
        <v>9</v>
      </c>
      <c r="C48" s="401" t="s">
        <v>27</v>
      </c>
      <c r="D48" s="432" t="s">
        <v>50</v>
      </c>
      <c r="E48" s="409"/>
      <c r="F48" s="423" t="s">
        <v>9</v>
      </c>
      <c r="G48" s="421"/>
      <c r="H48" s="81" t="s">
        <v>13</v>
      </c>
      <c r="I48" s="80">
        <v>98.53</v>
      </c>
      <c r="J48" s="79">
        <v>98.5</v>
      </c>
      <c r="K48" s="79"/>
      <c r="L48" s="64"/>
      <c r="M48" s="62">
        <v>116</v>
      </c>
      <c r="N48" s="79">
        <v>116</v>
      </c>
      <c r="O48" s="79"/>
      <c r="P48" s="63"/>
    </row>
    <row r="49" spans="1:16" ht="13.5" thickBot="1">
      <c r="A49" s="408"/>
      <c r="B49" s="398"/>
      <c r="C49" s="398"/>
      <c r="D49" s="433"/>
      <c r="E49" s="410"/>
      <c r="F49" s="424"/>
      <c r="G49" s="422"/>
      <c r="H49" s="76" t="s">
        <v>14</v>
      </c>
      <c r="I49" s="77">
        <v>98.53</v>
      </c>
      <c r="J49" s="78">
        <v>98.5</v>
      </c>
      <c r="K49" s="78"/>
      <c r="L49" s="107">
        <v>0</v>
      </c>
      <c r="M49" s="106">
        <v>116</v>
      </c>
      <c r="N49" s="78">
        <v>116</v>
      </c>
      <c r="O49" s="78"/>
      <c r="P49" s="108">
        <v>0</v>
      </c>
    </row>
    <row r="50" spans="1:16">
      <c r="A50" s="402" t="s">
        <v>10</v>
      </c>
      <c r="B50" s="397" t="s">
        <v>9</v>
      </c>
      <c r="C50" s="401" t="s">
        <v>29</v>
      </c>
      <c r="D50" s="419" t="s">
        <v>52</v>
      </c>
      <c r="E50" s="409"/>
      <c r="F50" s="423" t="s">
        <v>9</v>
      </c>
      <c r="G50" s="421"/>
      <c r="H50" s="81" t="s">
        <v>13</v>
      </c>
      <c r="I50" s="80">
        <v>1.86</v>
      </c>
      <c r="J50" s="79">
        <v>1.9</v>
      </c>
      <c r="K50" s="79"/>
      <c r="L50" s="64"/>
      <c r="M50" s="62">
        <v>2.8</v>
      </c>
      <c r="N50" s="79">
        <v>2.8</v>
      </c>
      <c r="O50" s="79"/>
      <c r="P50" s="63"/>
    </row>
    <row r="51" spans="1:16" ht="13.5" thickBot="1">
      <c r="A51" s="408"/>
      <c r="B51" s="398"/>
      <c r="C51" s="398"/>
      <c r="D51" s="420"/>
      <c r="E51" s="410"/>
      <c r="F51" s="424"/>
      <c r="G51" s="422"/>
      <c r="H51" s="76" t="s">
        <v>14</v>
      </c>
      <c r="I51" s="77">
        <v>1.86</v>
      </c>
      <c r="J51" s="78">
        <v>1.9</v>
      </c>
      <c r="K51" s="78"/>
      <c r="L51" s="107">
        <v>0</v>
      </c>
      <c r="M51" s="106">
        <v>2.8</v>
      </c>
      <c r="N51" s="78">
        <v>2.8</v>
      </c>
      <c r="O51" s="78"/>
      <c r="P51" s="108">
        <v>0</v>
      </c>
    </row>
    <row r="52" spans="1:16">
      <c r="A52" s="402" t="s">
        <v>10</v>
      </c>
      <c r="B52" s="397" t="s">
        <v>9</v>
      </c>
      <c r="C52" s="401" t="s">
        <v>23</v>
      </c>
      <c r="D52" s="432" t="s">
        <v>53</v>
      </c>
      <c r="E52" s="409"/>
      <c r="F52" s="423" t="s">
        <v>9</v>
      </c>
      <c r="G52" s="421"/>
      <c r="H52" s="81" t="s">
        <v>13</v>
      </c>
      <c r="I52" s="80">
        <v>24</v>
      </c>
      <c r="J52" s="79">
        <v>24</v>
      </c>
      <c r="K52" s="79"/>
      <c r="L52" s="64"/>
      <c r="M52" s="62">
        <v>43.9</v>
      </c>
      <c r="N52" s="79">
        <v>43.9</v>
      </c>
      <c r="O52" s="79"/>
      <c r="P52" s="63"/>
    </row>
    <row r="53" spans="1:16" ht="13.5" thickBot="1">
      <c r="A53" s="408"/>
      <c r="B53" s="398"/>
      <c r="C53" s="398"/>
      <c r="D53" s="433"/>
      <c r="E53" s="410"/>
      <c r="F53" s="424"/>
      <c r="G53" s="422"/>
      <c r="H53" s="76" t="s">
        <v>14</v>
      </c>
      <c r="I53" s="77">
        <v>24</v>
      </c>
      <c r="J53" s="78">
        <v>24</v>
      </c>
      <c r="K53" s="78"/>
      <c r="L53" s="107">
        <v>0</v>
      </c>
      <c r="M53" s="106">
        <v>43.9</v>
      </c>
      <c r="N53" s="78">
        <v>43.9</v>
      </c>
      <c r="O53" s="78"/>
      <c r="P53" s="108">
        <v>0</v>
      </c>
    </row>
    <row r="54" spans="1:16">
      <c r="A54" s="402" t="s">
        <v>10</v>
      </c>
      <c r="B54" s="397" t="s">
        <v>9</v>
      </c>
      <c r="C54" s="401" t="s">
        <v>30</v>
      </c>
      <c r="D54" s="432" t="s">
        <v>54</v>
      </c>
      <c r="E54" s="409"/>
      <c r="F54" s="423" t="s">
        <v>9</v>
      </c>
      <c r="G54" s="421"/>
      <c r="H54" s="90" t="s">
        <v>13</v>
      </c>
      <c r="I54" s="80">
        <v>49.8</v>
      </c>
      <c r="J54" s="79">
        <v>49.8</v>
      </c>
      <c r="K54" s="79"/>
      <c r="L54" s="64"/>
      <c r="M54" s="131">
        <v>57</v>
      </c>
      <c r="N54" s="102">
        <v>57</v>
      </c>
      <c r="O54" s="79"/>
      <c r="P54" s="63"/>
    </row>
    <row r="55" spans="1:16" ht="13.5" thickBot="1">
      <c r="A55" s="408"/>
      <c r="B55" s="398"/>
      <c r="C55" s="398"/>
      <c r="D55" s="433"/>
      <c r="E55" s="410"/>
      <c r="F55" s="424"/>
      <c r="G55" s="422"/>
      <c r="H55" s="76" t="s">
        <v>14</v>
      </c>
      <c r="I55" s="77">
        <v>49.8</v>
      </c>
      <c r="J55" s="78">
        <v>49.8</v>
      </c>
      <c r="K55" s="78"/>
      <c r="L55" s="107">
        <v>0</v>
      </c>
      <c r="M55" s="106">
        <v>57</v>
      </c>
      <c r="N55" s="78">
        <v>57</v>
      </c>
      <c r="O55" s="78"/>
      <c r="P55" s="108">
        <v>0</v>
      </c>
    </row>
    <row r="56" spans="1:16">
      <c r="A56" s="402" t="s">
        <v>10</v>
      </c>
      <c r="B56" s="397" t="s">
        <v>9</v>
      </c>
      <c r="C56" s="401" t="s">
        <v>31</v>
      </c>
      <c r="D56" s="419" t="s">
        <v>55</v>
      </c>
      <c r="E56" s="409"/>
      <c r="F56" s="423" t="s">
        <v>9</v>
      </c>
      <c r="G56" s="421"/>
      <c r="H56" s="81" t="s">
        <v>13</v>
      </c>
      <c r="I56" s="80">
        <v>4</v>
      </c>
      <c r="J56" s="79">
        <v>4</v>
      </c>
      <c r="K56" s="79"/>
      <c r="L56" s="64"/>
      <c r="M56" s="62">
        <v>4</v>
      </c>
      <c r="N56" s="79">
        <v>4</v>
      </c>
      <c r="O56" s="79"/>
      <c r="P56" s="63"/>
    </row>
    <row r="57" spans="1:16" ht="13.5" thickBot="1">
      <c r="A57" s="408"/>
      <c r="B57" s="398"/>
      <c r="C57" s="398"/>
      <c r="D57" s="420"/>
      <c r="E57" s="410"/>
      <c r="F57" s="424"/>
      <c r="G57" s="422"/>
      <c r="H57" s="76" t="s">
        <v>14</v>
      </c>
      <c r="I57" s="77">
        <v>4</v>
      </c>
      <c r="J57" s="78">
        <v>4</v>
      </c>
      <c r="K57" s="78"/>
      <c r="L57" s="107">
        <v>0</v>
      </c>
      <c r="M57" s="106">
        <v>4</v>
      </c>
      <c r="N57" s="78">
        <v>4</v>
      </c>
      <c r="O57" s="78"/>
      <c r="P57" s="108">
        <v>0</v>
      </c>
    </row>
    <row r="58" spans="1:16" ht="13.5" customHeight="1" thickBot="1">
      <c r="A58" s="438" t="s">
        <v>10</v>
      </c>
      <c r="B58" s="397" t="s">
        <v>9</v>
      </c>
      <c r="C58" s="401" t="s">
        <v>32</v>
      </c>
      <c r="D58" s="144" t="s">
        <v>56</v>
      </c>
      <c r="E58" s="440"/>
      <c r="F58" s="423" t="s">
        <v>9</v>
      </c>
      <c r="G58" s="441"/>
      <c r="H58" s="91"/>
      <c r="I58" s="93">
        <v>25.5</v>
      </c>
      <c r="J58" s="101">
        <v>25.5</v>
      </c>
      <c r="K58" s="92"/>
      <c r="L58" s="122"/>
      <c r="M58" s="143">
        <v>30</v>
      </c>
      <c r="N58" s="101">
        <v>30</v>
      </c>
      <c r="O58" s="92"/>
      <c r="P58" s="132"/>
    </row>
    <row r="59" spans="1:16" ht="13.5" thickBot="1">
      <c r="A59" s="410"/>
      <c r="B59" s="439"/>
      <c r="C59" s="439"/>
      <c r="D59" s="145"/>
      <c r="E59" s="424"/>
      <c r="F59" s="424"/>
      <c r="G59" s="422"/>
      <c r="H59" s="98" t="s">
        <v>14</v>
      </c>
      <c r="I59" s="99">
        <v>25.5</v>
      </c>
      <c r="J59" s="100">
        <v>25.5</v>
      </c>
      <c r="K59" s="100"/>
      <c r="L59" s="123">
        <v>0</v>
      </c>
      <c r="M59" s="99">
        <v>30</v>
      </c>
      <c r="N59" s="100">
        <v>30</v>
      </c>
      <c r="O59" s="100"/>
      <c r="P59" s="133"/>
    </row>
    <row r="60" spans="1:16">
      <c r="A60" s="402" t="s">
        <v>10</v>
      </c>
      <c r="B60" s="397" t="s">
        <v>9</v>
      </c>
      <c r="C60" s="401" t="s">
        <v>62</v>
      </c>
      <c r="D60" s="432" t="s">
        <v>57</v>
      </c>
      <c r="E60" s="409"/>
      <c r="F60" s="423" t="s">
        <v>9</v>
      </c>
      <c r="G60" s="421"/>
      <c r="H60" s="81" t="s">
        <v>13</v>
      </c>
      <c r="I60" s="80">
        <v>3.47</v>
      </c>
      <c r="J60" s="79">
        <v>3.5</v>
      </c>
      <c r="K60" s="79"/>
      <c r="L60" s="64"/>
      <c r="M60" s="62">
        <v>4.3</v>
      </c>
      <c r="N60" s="79">
        <v>4.32</v>
      </c>
      <c r="O60" s="79"/>
      <c r="P60" s="63"/>
    </row>
    <row r="61" spans="1:16" ht="13.5" thickBot="1">
      <c r="A61" s="408"/>
      <c r="B61" s="398"/>
      <c r="C61" s="398"/>
      <c r="D61" s="433"/>
      <c r="E61" s="410"/>
      <c r="F61" s="424"/>
      <c r="G61" s="422"/>
      <c r="H61" s="76" t="s">
        <v>14</v>
      </c>
      <c r="I61" s="77">
        <v>3.47</v>
      </c>
      <c r="J61" s="78">
        <v>3.5</v>
      </c>
      <c r="K61" s="78"/>
      <c r="L61" s="107">
        <v>0</v>
      </c>
      <c r="M61" s="106">
        <v>4.3</v>
      </c>
      <c r="N61" s="78">
        <v>4.32</v>
      </c>
      <c r="O61" s="78"/>
      <c r="P61" s="108">
        <v>0</v>
      </c>
    </row>
    <row r="62" spans="1:16">
      <c r="A62" s="402" t="s">
        <v>10</v>
      </c>
      <c r="B62" s="397" t="s">
        <v>9</v>
      </c>
      <c r="C62" s="401" t="s">
        <v>33</v>
      </c>
      <c r="D62" s="419" t="s">
        <v>58</v>
      </c>
      <c r="E62" s="409"/>
      <c r="F62" s="423" t="s">
        <v>9</v>
      </c>
      <c r="G62" s="421"/>
      <c r="H62" s="81" t="s">
        <v>13</v>
      </c>
      <c r="I62" s="80">
        <v>1.2</v>
      </c>
      <c r="J62" s="79">
        <v>1.2</v>
      </c>
      <c r="K62" s="79"/>
      <c r="L62" s="64"/>
      <c r="M62" s="62">
        <v>1.2</v>
      </c>
      <c r="N62" s="79">
        <v>1.2</v>
      </c>
      <c r="O62" s="79"/>
      <c r="P62" s="63"/>
    </row>
    <row r="63" spans="1:16" ht="13.5" thickBot="1">
      <c r="A63" s="408"/>
      <c r="B63" s="398"/>
      <c r="C63" s="398"/>
      <c r="D63" s="420"/>
      <c r="E63" s="410"/>
      <c r="F63" s="424"/>
      <c r="G63" s="422"/>
      <c r="H63" s="76" t="s">
        <v>14</v>
      </c>
      <c r="I63" s="77">
        <v>1.2</v>
      </c>
      <c r="J63" s="78">
        <v>1.2</v>
      </c>
      <c r="K63" s="78"/>
      <c r="L63" s="107">
        <v>0</v>
      </c>
      <c r="M63" s="106">
        <v>1.2</v>
      </c>
      <c r="N63" s="78">
        <v>1.2</v>
      </c>
      <c r="O63" s="78"/>
      <c r="P63" s="108">
        <v>0</v>
      </c>
    </row>
    <row r="64" spans="1:16">
      <c r="A64" s="406" t="s">
        <v>10</v>
      </c>
      <c r="B64" s="413" t="s">
        <v>9</v>
      </c>
      <c r="C64" s="415" t="s">
        <v>34</v>
      </c>
      <c r="D64" s="436" t="s">
        <v>59</v>
      </c>
      <c r="E64" s="411"/>
      <c r="F64" s="425" t="s">
        <v>9</v>
      </c>
      <c r="G64" s="427"/>
      <c r="H64" s="75" t="s">
        <v>13</v>
      </c>
      <c r="I64" s="82">
        <v>5.49</v>
      </c>
      <c r="J64" s="83">
        <v>5.5</v>
      </c>
      <c r="K64" s="83"/>
      <c r="L64" s="120"/>
      <c r="M64" s="130">
        <v>10.08</v>
      </c>
      <c r="N64" s="83">
        <v>10.1</v>
      </c>
      <c r="O64" s="83"/>
      <c r="P64" s="127"/>
    </row>
    <row r="65" spans="1:16" ht="13.5" thickBot="1">
      <c r="A65" s="407"/>
      <c r="B65" s="414"/>
      <c r="C65" s="416"/>
      <c r="D65" s="437"/>
      <c r="E65" s="412"/>
      <c r="F65" s="426"/>
      <c r="G65" s="428"/>
      <c r="H65" s="76" t="s">
        <v>14</v>
      </c>
      <c r="I65" s="84">
        <v>5.49</v>
      </c>
      <c r="J65" s="85">
        <v>5.5</v>
      </c>
      <c r="K65" s="85"/>
      <c r="L65" s="121">
        <v>0</v>
      </c>
      <c r="M65" s="128">
        <v>10.08</v>
      </c>
      <c r="N65" s="85">
        <v>10.1</v>
      </c>
      <c r="O65" s="85"/>
      <c r="P65" s="129">
        <v>0</v>
      </c>
    </row>
    <row r="66" spans="1:16">
      <c r="A66" s="402" t="s">
        <v>10</v>
      </c>
      <c r="B66" s="397" t="s">
        <v>9</v>
      </c>
      <c r="C66" s="401" t="s">
        <v>37</v>
      </c>
      <c r="D66" s="432" t="s">
        <v>63</v>
      </c>
      <c r="E66" s="409"/>
      <c r="F66" s="423" t="s">
        <v>9</v>
      </c>
      <c r="G66" s="421"/>
      <c r="H66" s="146" t="s">
        <v>13</v>
      </c>
      <c r="I66" s="80">
        <v>18</v>
      </c>
      <c r="J66" s="79">
        <v>18</v>
      </c>
      <c r="K66" s="79"/>
      <c r="L66" s="64"/>
      <c r="M66" s="131">
        <v>29.25</v>
      </c>
      <c r="N66" s="102">
        <v>29.3</v>
      </c>
      <c r="O66" s="79"/>
      <c r="P66" s="63"/>
    </row>
    <row r="67" spans="1:16" ht="13.5" thickBot="1">
      <c r="A67" s="408"/>
      <c r="B67" s="398"/>
      <c r="C67" s="398"/>
      <c r="D67" s="433"/>
      <c r="E67" s="410"/>
      <c r="F67" s="424"/>
      <c r="G67" s="422"/>
      <c r="H67" s="76" t="s">
        <v>14</v>
      </c>
      <c r="I67" s="77">
        <v>18</v>
      </c>
      <c r="J67" s="78">
        <v>18</v>
      </c>
      <c r="K67" s="78"/>
      <c r="L67" s="107">
        <v>0</v>
      </c>
      <c r="M67" s="106">
        <v>29.25</v>
      </c>
      <c r="N67" s="78">
        <v>29.3</v>
      </c>
      <c r="O67" s="78"/>
      <c r="P67" s="108">
        <v>0</v>
      </c>
    </row>
    <row r="68" spans="1:16">
      <c r="A68" s="402" t="s">
        <v>10</v>
      </c>
      <c r="B68" s="397" t="s">
        <v>9</v>
      </c>
      <c r="C68" s="401" t="s">
        <v>39</v>
      </c>
      <c r="D68" s="419" t="s">
        <v>65</v>
      </c>
      <c r="E68" s="409"/>
      <c r="F68" s="423" t="s">
        <v>9</v>
      </c>
      <c r="G68" s="421"/>
      <c r="H68" s="81" t="s">
        <v>13</v>
      </c>
      <c r="I68" s="80">
        <v>21</v>
      </c>
      <c r="J68" s="79">
        <v>21</v>
      </c>
      <c r="K68" s="79"/>
      <c r="L68" s="64"/>
      <c r="M68" s="62">
        <v>20.12</v>
      </c>
      <c r="N68" s="79">
        <v>20.100000000000001</v>
      </c>
      <c r="O68" s="79"/>
      <c r="P68" s="63"/>
    </row>
    <row r="69" spans="1:16" ht="13.5" thickBot="1">
      <c r="A69" s="408"/>
      <c r="B69" s="398"/>
      <c r="C69" s="398"/>
      <c r="D69" s="420"/>
      <c r="E69" s="410"/>
      <c r="F69" s="424"/>
      <c r="G69" s="422"/>
      <c r="H69" s="76" t="s">
        <v>14</v>
      </c>
      <c r="I69" s="77">
        <v>21</v>
      </c>
      <c r="J69" s="78">
        <v>21</v>
      </c>
      <c r="K69" s="78"/>
      <c r="L69" s="107">
        <v>0</v>
      </c>
      <c r="M69" s="106">
        <v>20.12</v>
      </c>
      <c r="N69" s="78">
        <v>20.100000000000001</v>
      </c>
      <c r="O69" s="78"/>
      <c r="P69" s="108">
        <v>0</v>
      </c>
    </row>
    <row r="70" spans="1:16">
      <c r="A70" s="402" t="s">
        <v>10</v>
      </c>
      <c r="B70" s="397" t="s">
        <v>9</v>
      </c>
      <c r="C70" s="401" t="s">
        <v>71</v>
      </c>
      <c r="D70" s="419" t="s">
        <v>66</v>
      </c>
      <c r="E70" s="409"/>
      <c r="F70" s="423" t="s">
        <v>9</v>
      </c>
      <c r="G70" s="421"/>
      <c r="H70" s="81" t="s">
        <v>13</v>
      </c>
      <c r="I70" s="80">
        <v>10.1</v>
      </c>
      <c r="J70" s="79">
        <v>10.1</v>
      </c>
      <c r="K70" s="79"/>
      <c r="L70" s="64"/>
      <c r="M70" s="62">
        <v>5.8</v>
      </c>
      <c r="N70" s="79">
        <v>5.8</v>
      </c>
      <c r="O70" s="79"/>
      <c r="P70" s="63"/>
    </row>
    <row r="71" spans="1:16" ht="13.5" thickBot="1">
      <c r="A71" s="408"/>
      <c r="B71" s="398"/>
      <c r="C71" s="398"/>
      <c r="D71" s="420"/>
      <c r="E71" s="410"/>
      <c r="F71" s="424"/>
      <c r="G71" s="422"/>
      <c r="H71" s="76" t="s">
        <v>14</v>
      </c>
      <c r="I71" s="77">
        <v>10.1</v>
      </c>
      <c r="J71" s="78">
        <v>10.1</v>
      </c>
      <c r="K71" s="78"/>
      <c r="L71" s="107">
        <v>0</v>
      </c>
      <c r="M71" s="106">
        <v>5.8</v>
      </c>
      <c r="N71" s="78">
        <v>5.8</v>
      </c>
      <c r="O71" s="78"/>
      <c r="P71" s="108">
        <v>0</v>
      </c>
    </row>
    <row r="72" spans="1:16">
      <c r="A72" s="402" t="s">
        <v>10</v>
      </c>
      <c r="B72" s="397" t="s">
        <v>9</v>
      </c>
      <c r="C72" s="401" t="s">
        <v>40</v>
      </c>
      <c r="D72" s="419" t="s">
        <v>69</v>
      </c>
      <c r="E72" s="409"/>
      <c r="F72" s="423" t="s">
        <v>9</v>
      </c>
      <c r="G72" s="421"/>
      <c r="H72" s="81" t="s">
        <v>13</v>
      </c>
      <c r="I72" s="80">
        <v>4.3559999999999999</v>
      </c>
      <c r="J72" s="79">
        <v>4.4000000000000004</v>
      </c>
      <c r="K72" s="79"/>
      <c r="L72" s="64"/>
      <c r="M72" s="62">
        <v>4.74</v>
      </c>
      <c r="N72" s="79">
        <v>4.7</v>
      </c>
      <c r="O72" s="79"/>
      <c r="P72" s="63"/>
    </row>
    <row r="73" spans="1:16" ht="13.5" thickBot="1">
      <c r="A73" s="408"/>
      <c r="B73" s="398"/>
      <c r="C73" s="398"/>
      <c r="D73" s="420"/>
      <c r="E73" s="410"/>
      <c r="F73" s="424"/>
      <c r="G73" s="422"/>
      <c r="H73" s="76" t="s">
        <v>14</v>
      </c>
      <c r="I73" s="77">
        <v>4.3559999999999999</v>
      </c>
      <c r="J73" s="78">
        <v>4.4000000000000004</v>
      </c>
      <c r="K73" s="78"/>
      <c r="L73" s="107">
        <v>0</v>
      </c>
      <c r="M73" s="106">
        <v>4.74</v>
      </c>
      <c r="N73" s="78">
        <v>4.7</v>
      </c>
      <c r="O73" s="78"/>
      <c r="P73" s="108">
        <v>0</v>
      </c>
    </row>
    <row r="74" spans="1:16">
      <c r="A74" s="402" t="s">
        <v>10</v>
      </c>
      <c r="B74" s="397" t="s">
        <v>9</v>
      </c>
      <c r="C74" s="401" t="s">
        <v>41</v>
      </c>
      <c r="D74" s="419" t="s">
        <v>70</v>
      </c>
      <c r="E74" s="409"/>
      <c r="F74" s="423" t="s">
        <v>9</v>
      </c>
      <c r="G74" s="421"/>
      <c r="H74" s="90" t="s">
        <v>13</v>
      </c>
      <c r="I74" s="80">
        <v>142.6</v>
      </c>
      <c r="J74" s="79">
        <v>142.6</v>
      </c>
      <c r="K74" s="79"/>
      <c r="L74" s="64"/>
      <c r="M74" s="131">
        <v>74.355000000000004</v>
      </c>
      <c r="N74" s="102">
        <v>74.400000000000006</v>
      </c>
      <c r="O74" s="79"/>
      <c r="P74" s="63"/>
    </row>
    <row r="75" spans="1:16" ht="13.5" thickBot="1">
      <c r="A75" s="408"/>
      <c r="B75" s="398"/>
      <c r="C75" s="398"/>
      <c r="D75" s="420"/>
      <c r="E75" s="410"/>
      <c r="F75" s="424"/>
      <c r="G75" s="422"/>
      <c r="H75" s="76" t="s">
        <v>14</v>
      </c>
      <c r="I75" s="77">
        <v>142.6</v>
      </c>
      <c r="J75" s="78">
        <v>142.6</v>
      </c>
      <c r="K75" s="78"/>
      <c r="L75" s="107">
        <v>0</v>
      </c>
      <c r="M75" s="106">
        <v>74.355000000000004</v>
      </c>
      <c r="N75" s="78">
        <v>74.400000000000006</v>
      </c>
      <c r="O75" s="78"/>
      <c r="P75" s="108">
        <v>0</v>
      </c>
    </row>
    <row r="76" spans="1:16">
      <c r="A76" s="402" t="s">
        <v>10</v>
      </c>
      <c r="B76" s="397" t="s">
        <v>9</v>
      </c>
      <c r="C76" s="401" t="s">
        <v>42</v>
      </c>
      <c r="D76" s="419" t="s">
        <v>72</v>
      </c>
      <c r="E76" s="409"/>
      <c r="F76" s="423" t="s">
        <v>9</v>
      </c>
      <c r="G76" s="421"/>
      <c r="H76" s="81" t="s">
        <v>13</v>
      </c>
      <c r="I76" s="80">
        <v>40.700000000000003</v>
      </c>
      <c r="J76" s="79">
        <v>40.700000000000003</v>
      </c>
      <c r="K76" s="79"/>
      <c r="L76" s="64"/>
      <c r="M76" s="62">
        <v>40.700000000000003</v>
      </c>
      <c r="N76" s="79">
        <v>40.700000000000003</v>
      </c>
      <c r="O76" s="79"/>
      <c r="P76" s="63"/>
    </row>
    <row r="77" spans="1:16" ht="13.5" thickBot="1">
      <c r="A77" s="408"/>
      <c r="B77" s="398"/>
      <c r="C77" s="398"/>
      <c r="D77" s="420"/>
      <c r="E77" s="410"/>
      <c r="F77" s="424"/>
      <c r="G77" s="422"/>
      <c r="H77" s="76" t="s">
        <v>14</v>
      </c>
      <c r="I77" s="77">
        <v>40.700000000000003</v>
      </c>
      <c r="J77" s="78">
        <v>40.700000000000003</v>
      </c>
      <c r="K77" s="78"/>
      <c r="L77" s="107">
        <v>0</v>
      </c>
      <c r="M77" s="106">
        <v>40.700000000000003</v>
      </c>
      <c r="N77" s="78">
        <v>40.700000000000003</v>
      </c>
      <c r="O77" s="78"/>
      <c r="P77" s="108">
        <v>0</v>
      </c>
    </row>
    <row r="78" spans="1:16">
      <c r="A78" s="402" t="s">
        <v>10</v>
      </c>
      <c r="B78" s="397" t="s">
        <v>9</v>
      </c>
      <c r="C78" s="401" t="s">
        <v>43</v>
      </c>
      <c r="D78" s="419" t="s">
        <v>74</v>
      </c>
      <c r="E78" s="409"/>
      <c r="F78" s="423" t="s">
        <v>9</v>
      </c>
      <c r="G78" s="421"/>
      <c r="H78" s="81" t="s">
        <v>13</v>
      </c>
      <c r="I78" s="80">
        <v>6.95</v>
      </c>
      <c r="J78" s="79">
        <v>7</v>
      </c>
      <c r="K78" s="79"/>
      <c r="L78" s="64"/>
      <c r="M78" s="62">
        <v>7</v>
      </c>
      <c r="N78" s="79">
        <v>7</v>
      </c>
      <c r="O78" s="79"/>
      <c r="P78" s="63"/>
    </row>
    <row r="79" spans="1:16" ht="13.5" thickBot="1">
      <c r="A79" s="408"/>
      <c r="B79" s="398"/>
      <c r="C79" s="398"/>
      <c r="D79" s="420"/>
      <c r="E79" s="410"/>
      <c r="F79" s="424"/>
      <c r="G79" s="422"/>
      <c r="H79" s="76" t="s">
        <v>14</v>
      </c>
      <c r="I79" s="77">
        <v>6.95</v>
      </c>
      <c r="J79" s="78">
        <v>7</v>
      </c>
      <c r="K79" s="78"/>
      <c r="L79" s="107">
        <v>0</v>
      </c>
      <c r="M79" s="106">
        <v>7</v>
      </c>
      <c r="N79" s="78">
        <v>7</v>
      </c>
      <c r="O79" s="78"/>
      <c r="P79" s="108">
        <v>0</v>
      </c>
    </row>
    <row r="80" spans="1:16">
      <c r="A80" s="402" t="s">
        <v>10</v>
      </c>
      <c r="B80" s="397" t="s">
        <v>9</v>
      </c>
      <c r="C80" s="401" t="s">
        <v>82</v>
      </c>
      <c r="D80" s="432" t="s">
        <v>77</v>
      </c>
      <c r="E80" s="409"/>
      <c r="F80" s="423" t="s">
        <v>9</v>
      </c>
      <c r="G80" s="421"/>
      <c r="H80" s="81" t="s">
        <v>13</v>
      </c>
      <c r="I80" s="80">
        <v>176</v>
      </c>
      <c r="J80" s="79">
        <v>176</v>
      </c>
      <c r="K80" s="79"/>
      <c r="L80" s="64"/>
      <c r="M80" s="62">
        <v>200</v>
      </c>
      <c r="N80" s="79">
        <v>200</v>
      </c>
      <c r="O80" s="79"/>
      <c r="P80" s="63"/>
    </row>
    <row r="81" spans="1:31" ht="13.5" thickBot="1">
      <c r="A81" s="408"/>
      <c r="B81" s="398"/>
      <c r="C81" s="398"/>
      <c r="D81" s="433"/>
      <c r="E81" s="410"/>
      <c r="F81" s="424"/>
      <c r="G81" s="422"/>
      <c r="H81" s="76" t="s">
        <v>14</v>
      </c>
      <c r="I81" s="77">
        <v>176</v>
      </c>
      <c r="J81" s="78">
        <v>176</v>
      </c>
      <c r="K81" s="78"/>
      <c r="L81" s="107">
        <v>0</v>
      </c>
      <c r="M81" s="106">
        <v>200</v>
      </c>
      <c r="N81" s="78">
        <v>200</v>
      </c>
      <c r="O81" s="78"/>
      <c r="P81" s="108">
        <v>0</v>
      </c>
    </row>
    <row r="82" spans="1:31">
      <c r="A82" s="402" t="s">
        <v>10</v>
      </c>
      <c r="B82" s="397" t="s">
        <v>9</v>
      </c>
      <c r="C82" s="401" t="s">
        <v>84</v>
      </c>
      <c r="D82" s="432" t="s">
        <v>78</v>
      </c>
      <c r="E82" s="409"/>
      <c r="F82" s="423" t="s">
        <v>9</v>
      </c>
      <c r="G82" s="421"/>
      <c r="H82" s="81" t="s">
        <v>13</v>
      </c>
      <c r="I82" s="80">
        <v>173</v>
      </c>
      <c r="J82" s="79">
        <v>173</v>
      </c>
      <c r="K82" s="79"/>
      <c r="L82" s="64"/>
      <c r="M82" s="62">
        <v>200</v>
      </c>
      <c r="N82" s="79">
        <v>200</v>
      </c>
      <c r="O82" s="79"/>
      <c r="P82" s="63"/>
    </row>
    <row r="83" spans="1:31" ht="13.5" thickBot="1">
      <c r="A83" s="408"/>
      <c r="B83" s="398"/>
      <c r="C83" s="398"/>
      <c r="D83" s="433"/>
      <c r="E83" s="410"/>
      <c r="F83" s="424"/>
      <c r="G83" s="422"/>
      <c r="H83" s="76" t="s">
        <v>14</v>
      </c>
      <c r="I83" s="77">
        <v>173</v>
      </c>
      <c r="J83" s="78">
        <v>173</v>
      </c>
      <c r="K83" s="78"/>
      <c r="L83" s="107">
        <v>0</v>
      </c>
      <c r="M83" s="106">
        <v>200</v>
      </c>
      <c r="N83" s="78">
        <v>200</v>
      </c>
      <c r="O83" s="78"/>
      <c r="P83" s="108">
        <v>0</v>
      </c>
    </row>
    <row r="84" spans="1:31">
      <c r="A84" s="402" t="s">
        <v>10</v>
      </c>
      <c r="B84" s="397" t="s">
        <v>9</v>
      </c>
      <c r="C84" s="401" t="s">
        <v>86</v>
      </c>
      <c r="D84" s="432" t="s">
        <v>79</v>
      </c>
      <c r="E84" s="409"/>
      <c r="F84" s="423" t="s">
        <v>9</v>
      </c>
      <c r="G84" s="421"/>
      <c r="H84" s="81" t="s">
        <v>13</v>
      </c>
      <c r="I84" s="80">
        <v>25.65</v>
      </c>
      <c r="J84" s="79">
        <v>25.65</v>
      </c>
      <c r="K84" s="79"/>
      <c r="L84" s="64"/>
      <c r="M84" s="62">
        <v>30</v>
      </c>
      <c r="N84" s="79">
        <v>30</v>
      </c>
      <c r="O84" s="79"/>
      <c r="P84" s="63"/>
    </row>
    <row r="85" spans="1:31" ht="13.5" thickBot="1">
      <c r="A85" s="408"/>
      <c r="B85" s="398"/>
      <c r="C85" s="398"/>
      <c r="D85" s="433"/>
      <c r="E85" s="410"/>
      <c r="F85" s="424"/>
      <c r="G85" s="422"/>
      <c r="H85" s="76" t="s">
        <v>14</v>
      </c>
      <c r="I85" s="77">
        <v>25.65</v>
      </c>
      <c r="J85" s="78">
        <v>25.65</v>
      </c>
      <c r="K85" s="78"/>
      <c r="L85" s="107">
        <v>0</v>
      </c>
      <c r="M85" s="106">
        <v>30</v>
      </c>
      <c r="N85" s="78">
        <v>30</v>
      </c>
      <c r="O85" s="78"/>
      <c r="P85" s="108">
        <v>0</v>
      </c>
    </row>
    <row r="86" spans="1:31">
      <c r="A86" s="406" t="s">
        <v>10</v>
      </c>
      <c r="B86" s="413" t="s">
        <v>9</v>
      </c>
      <c r="C86" s="415" t="s">
        <v>88</v>
      </c>
      <c r="D86" s="436" t="s">
        <v>81</v>
      </c>
      <c r="E86" s="411"/>
      <c r="F86" s="425" t="s">
        <v>9</v>
      </c>
      <c r="G86" s="427"/>
      <c r="H86" s="75" t="s">
        <v>13</v>
      </c>
      <c r="I86" s="82">
        <v>5.09</v>
      </c>
      <c r="J86" s="83">
        <v>5.0999999999999996</v>
      </c>
      <c r="K86" s="83"/>
      <c r="L86" s="120"/>
      <c r="M86" s="130">
        <v>6</v>
      </c>
      <c r="N86" s="83">
        <v>6</v>
      </c>
      <c r="O86" s="83"/>
      <c r="P86" s="127"/>
    </row>
    <row r="87" spans="1:31" ht="13.5" thickBot="1">
      <c r="A87" s="407"/>
      <c r="B87" s="414"/>
      <c r="C87" s="416"/>
      <c r="D87" s="437"/>
      <c r="E87" s="412"/>
      <c r="F87" s="426"/>
      <c r="G87" s="428"/>
      <c r="H87" s="76" t="s">
        <v>14</v>
      </c>
      <c r="I87" s="84">
        <v>5.09</v>
      </c>
      <c r="J87" s="85">
        <v>5.0999999999999996</v>
      </c>
      <c r="K87" s="85"/>
      <c r="L87" s="121">
        <v>0</v>
      </c>
      <c r="M87" s="128">
        <v>6</v>
      </c>
      <c r="N87" s="85">
        <v>6</v>
      </c>
      <c r="O87" s="85"/>
      <c r="P87" s="129">
        <v>0</v>
      </c>
    </row>
    <row r="88" spans="1:31">
      <c r="A88" s="402" t="s">
        <v>10</v>
      </c>
      <c r="B88" s="397" t="s">
        <v>9</v>
      </c>
      <c r="C88" s="401" t="s">
        <v>90</v>
      </c>
      <c r="D88" s="434" t="s">
        <v>83</v>
      </c>
      <c r="E88" s="409"/>
      <c r="F88" s="423" t="s">
        <v>9</v>
      </c>
      <c r="G88" s="421"/>
      <c r="H88" s="81" t="s">
        <v>13</v>
      </c>
      <c r="I88" s="80">
        <v>36</v>
      </c>
      <c r="J88" s="79">
        <v>36</v>
      </c>
      <c r="K88" s="79"/>
      <c r="L88" s="64"/>
      <c r="M88" s="62">
        <v>36.6</v>
      </c>
      <c r="N88" s="79">
        <v>36.6</v>
      </c>
      <c r="O88" s="79"/>
      <c r="P88" s="63"/>
    </row>
    <row r="89" spans="1:31" ht="13.5" thickBot="1">
      <c r="A89" s="408"/>
      <c r="B89" s="398"/>
      <c r="C89" s="398"/>
      <c r="D89" s="435"/>
      <c r="E89" s="410"/>
      <c r="F89" s="424"/>
      <c r="G89" s="422"/>
      <c r="H89" s="76" t="s">
        <v>14</v>
      </c>
      <c r="I89" s="77">
        <v>36</v>
      </c>
      <c r="J89" s="78">
        <v>36</v>
      </c>
      <c r="K89" s="78"/>
      <c r="L89" s="107">
        <v>0</v>
      </c>
      <c r="M89" s="106">
        <v>36.6</v>
      </c>
      <c r="N89" s="78">
        <v>36.6</v>
      </c>
      <c r="O89" s="78"/>
      <c r="P89" s="108">
        <v>0</v>
      </c>
    </row>
    <row r="90" spans="1:31">
      <c r="A90" s="402" t="s">
        <v>10</v>
      </c>
      <c r="B90" s="397" t="s">
        <v>9</v>
      </c>
      <c r="C90" s="401" t="s">
        <v>92</v>
      </c>
      <c r="D90" s="419" t="s">
        <v>85</v>
      </c>
      <c r="E90" s="409"/>
      <c r="F90" s="423" t="s">
        <v>9</v>
      </c>
      <c r="G90" s="421"/>
      <c r="H90" s="81" t="s">
        <v>13</v>
      </c>
      <c r="I90" s="80">
        <v>0.5</v>
      </c>
      <c r="J90" s="79">
        <v>0.5</v>
      </c>
      <c r="K90" s="79"/>
      <c r="L90" s="64"/>
      <c r="M90" s="62">
        <v>1</v>
      </c>
      <c r="N90" s="79">
        <v>1</v>
      </c>
      <c r="O90" s="79"/>
      <c r="P90" s="63"/>
    </row>
    <row r="91" spans="1:31" ht="13.5" thickBot="1">
      <c r="A91" s="408"/>
      <c r="B91" s="398"/>
      <c r="C91" s="398"/>
      <c r="D91" s="420"/>
      <c r="E91" s="410"/>
      <c r="F91" s="424"/>
      <c r="G91" s="422"/>
      <c r="H91" s="76" t="s">
        <v>14</v>
      </c>
      <c r="I91" s="77">
        <v>0.5</v>
      </c>
      <c r="J91" s="78">
        <v>0.5</v>
      </c>
      <c r="K91" s="78"/>
      <c r="L91" s="107">
        <v>0</v>
      </c>
      <c r="M91" s="106">
        <v>1</v>
      </c>
      <c r="N91" s="78">
        <v>1</v>
      </c>
      <c r="O91" s="78"/>
      <c r="P91" s="108">
        <v>0</v>
      </c>
    </row>
    <row r="92" spans="1:31">
      <c r="A92" s="402" t="s">
        <v>10</v>
      </c>
      <c r="B92" s="397" t="s">
        <v>9</v>
      </c>
      <c r="C92" s="401" t="s">
        <v>94</v>
      </c>
      <c r="D92" s="419" t="s">
        <v>87</v>
      </c>
      <c r="E92" s="409"/>
      <c r="F92" s="423" t="s">
        <v>9</v>
      </c>
      <c r="G92" s="421"/>
      <c r="H92" s="90" t="s">
        <v>13</v>
      </c>
      <c r="I92" s="80">
        <v>9.6</v>
      </c>
      <c r="J92" s="79">
        <v>9.6</v>
      </c>
      <c r="K92" s="79"/>
      <c r="L92" s="64"/>
      <c r="M92" s="131">
        <v>9.6</v>
      </c>
      <c r="N92" s="102">
        <v>9.6</v>
      </c>
      <c r="O92" s="79"/>
      <c r="P92" s="63"/>
    </row>
    <row r="93" spans="1:31" ht="13.5" thickBot="1">
      <c r="A93" s="408"/>
      <c r="B93" s="398"/>
      <c r="C93" s="398"/>
      <c r="D93" s="420"/>
      <c r="E93" s="410"/>
      <c r="F93" s="424"/>
      <c r="G93" s="422"/>
      <c r="H93" s="76" t="s">
        <v>14</v>
      </c>
      <c r="I93" s="77">
        <v>9.6</v>
      </c>
      <c r="J93" s="78">
        <v>9.6</v>
      </c>
      <c r="K93" s="78"/>
      <c r="L93" s="107">
        <v>0</v>
      </c>
      <c r="M93" s="106">
        <v>9.6</v>
      </c>
      <c r="N93" s="78">
        <v>9.6</v>
      </c>
      <c r="O93" s="78"/>
      <c r="P93" s="108">
        <v>0</v>
      </c>
    </row>
    <row r="94" spans="1:31">
      <c r="A94" s="402" t="s">
        <v>10</v>
      </c>
      <c r="B94" s="397" t="s">
        <v>9</v>
      </c>
      <c r="C94" s="401" t="s">
        <v>96</v>
      </c>
      <c r="D94" s="419" t="s">
        <v>89</v>
      </c>
      <c r="E94" s="409"/>
      <c r="F94" s="423" t="s">
        <v>9</v>
      </c>
      <c r="G94" s="421"/>
      <c r="H94" s="81" t="s">
        <v>13</v>
      </c>
      <c r="I94" s="80">
        <v>1.8</v>
      </c>
      <c r="J94" s="79">
        <v>1.8</v>
      </c>
      <c r="K94" s="79"/>
      <c r="L94" s="64"/>
      <c r="M94" s="62">
        <v>2.4</v>
      </c>
      <c r="N94" s="79">
        <v>2.4</v>
      </c>
      <c r="O94" s="79"/>
      <c r="P94" s="63"/>
    </row>
    <row r="95" spans="1:31" ht="13.5" thickBot="1">
      <c r="A95" s="408"/>
      <c r="B95" s="398"/>
      <c r="C95" s="398"/>
      <c r="D95" s="420"/>
      <c r="E95" s="410"/>
      <c r="F95" s="424"/>
      <c r="G95" s="422"/>
      <c r="H95" s="76" t="s">
        <v>14</v>
      </c>
      <c r="I95" s="77">
        <v>1.8</v>
      </c>
      <c r="J95" s="78">
        <v>1.8</v>
      </c>
      <c r="K95" s="78"/>
      <c r="L95" s="107">
        <v>0</v>
      </c>
      <c r="M95" s="106">
        <v>2.4</v>
      </c>
      <c r="N95" s="78">
        <v>2.4</v>
      </c>
      <c r="O95" s="78"/>
      <c r="P95" s="108">
        <v>0</v>
      </c>
    </row>
    <row r="96" spans="1:31">
      <c r="A96" s="402" t="s">
        <v>10</v>
      </c>
      <c r="B96" s="397" t="s">
        <v>9</v>
      </c>
      <c r="C96" s="401" t="s">
        <v>98</v>
      </c>
      <c r="D96" s="419" t="s">
        <v>91</v>
      </c>
      <c r="E96" s="409"/>
      <c r="F96" s="423" t="s">
        <v>9</v>
      </c>
      <c r="G96" s="421"/>
      <c r="H96" s="94" t="s">
        <v>13</v>
      </c>
      <c r="I96" s="95">
        <v>0.34799999999999998</v>
      </c>
      <c r="J96" s="96">
        <v>0.3</v>
      </c>
      <c r="K96" s="96"/>
      <c r="L96" s="124">
        <v>0</v>
      </c>
      <c r="M96" s="147">
        <v>0.3</v>
      </c>
      <c r="N96" s="148">
        <v>0.3</v>
      </c>
      <c r="O96" s="96"/>
      <c r="P96" s="135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</row>
    <row r="97" spans="1:31" ht="13.5" thickBot="1">
      <c r="A97" s="408"/>
      <c r="B97" s="398"/>
      <c r="C97" s="398"/>
      <c r="D97" s="420"/>
      <c r="E97" s="410"/>
      <c r="F97" s="424"/>
      <c r="G97" s="422"/>
      <c r="H97" s="76" t="s">
        <v>14</v>
      </c>
      <c r="I97" s="77">
        <v>0.34799999999999998</v>
      </c>
      <c r="J97" s="78">
        <v>0.3</v>
      </c>
      <c r="K97" s="78"/>
      <c r="L97" s="107">
        <v>0</v>
      </c>
      <c r="M97" s="106">
        <v>0.3</v>
      </c>
      <c r="N97" s="78">
        <v>0.3</v>
      </c>
      <c r="O97" s="78"/>
      <c r="P97" s="108">
        <v>0</v>
      </c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</row>
    <row r="98" spans="1:31">
      <c r="A98" s="402" t="s">
        <v>10</v>
      </c>
      <c r="B98" s="397" t="s">
        <v>9</v>
      </c>
      <c r="C98" s="401" t="s">
        <v>100</v>
      </c>
      <c r="D98" s="419" t="s">
        <v>93</v>
      </c>
      <c r="E98" s="409"/>
      <c r="F98" s="423" t="s">
        <v>9</v>
      </c>
      <c r="G98" s="421"/>
      <c r="H98" s="81" t="s">
        <v>13</v>
      </c>
      <c r="I98" s="80">
        <v>2</v>
      </c>
      <c r="J98" s="79">
        <v>2</v>
      </c>
      <c r="K98" s="79"/>
      <c r="L98" s="64"/>
      <c r="M98" s="62">
        <v>2</v>
      </c>
      <c r="N98" s="79">
        <v>2</v>
      </c>
      <c r="O98" s="79"/>
      <c r="P98" s="63"/>
    </row>
    <row r="99" spans="1:31" ht="13.5" thickBot="1">
      <c r="A99" s="408"/>
      <c r="B99" s="398"/>
      <c r="C99" s="398"/>
      <c r="D99" s="420"/>
      <c r="E99" s="410"/>
      <c r="F99" s="424"/>
      <c r="G99" s="422"/>
      <c r="H99" s="76" t="s">
        <v>14</v>
      </c>
      <c r="I99" s="77">
        <v>2</v>
      </c>
      <c r="J99" s="78">
        <v>2</v>
      </c>
      <c r="K99" s="78"/>
      <c r="L99" s="107">
        <v>0</v>
      </c>
      <c r="M99" s="106">
        <v>2</v>
      </c>
      <c r="N99" s="78">
        <v>2</v>
      </c>
      <c r="O99" s="78"/>
      <c r="P99" s="108">
        <v>0</v>
      </c>
    </row>
    <row r="100" spans="1:31">
      <c r="A100" s="402" t="s">
        <v>10</v>
      </c>
      <c r="B100" s="397" t="s">
        <v>9</v>
      </c>
      <c r="C100" s="401" t="s">
        <v>102</v>
      </c>
      <c r="D100" s="419" t="s">
        <v>95</v>
      </c>
      <c r="E100" s="409"/>
      <c r="F100" s="423" t="s">
        <v>9</v>
      </c>
      <c r="G100" s="421"/>
      <c r="H100" s="81" t="s">
        <v>13</v>
      </c>
      <c r="I100" s="80">
        <v>109.771</v>
      </c>
      <c r="J100" s="79">
        <v>109.8</v>
      </c>
      <c r="K100" s="79"/>
      <c r="L100" s="64"/>
      <c r="M100" s="62">
        <v>135.738</v>
      </c>
      <c r="N100" s="79">
        <v>135.69999999999999</v>
      </c>
      <c r="O100" s="79"/>
      <c r="P100" s="63"/>
    </row>
    <row r="101" spans="1:31" ht="13.5" thickBot="1">
      <c r="A101" s="408"/>
      <c r="B101" s="398"/>
      <c r="C101" s="398"/>
      <c r="D101" s="420"/>
      <c r="E101" s="410"/>
      <c r="F101" s="424"/>
      <c r="G101" s="422"/>
      <c r="H101" s="76" t="s">
        <v>14</v>
      </c>
      <c r="I101" s="77">
        <v>109.771</v>
      </c>
      <c r="J101" s="78">
        <v>109.8</v>
      </c>
      <c r="K101" s="78"/>
      <c r="L101" s="107">
        <v>0</v>
      </c>
      <c r="M101" s="106">
        <v>135.738</v>
      </c>
      <c r="N101" s="78">
        <v>135.69999999999999</v>
      </c>
      <c r="O101" s="78"/>
      <c r="P101" s="108">
        <v>0</v>
      </c>
    </row>
    <row r="102" spans="1:31">
      <c r="A102" s="402" t="s">
        <v>10</v>
      </c>
      <c r="B102" s="397" t="s">
        <v>9</v>
      </c>
      <c r="C102" s="401" t="s">
        <v>104</v>
      </c>
      <c r="D102" s="419" t="s">
        <v>97</v>
      </c>
      <c r="E102" s="409"/>
      <c r="F102" s="423" t="s">
        <v>9</v>
      </c>
      <c r="G102" s="421"/>
      <c r="H102" s="81" t="s">
        <v>13</v>
      </c>
      <c r="I102" s="80">
        <v>3.3</v>
      </c>
      <c r="J102" s="79">
        <v>3.3</v>
      </c>
      <c r="K102" s="79"/>
      <c r="L102" s="64"/>
      <c r="M102" s="62">
        <v>3.3</v>
      </c>
      <c r="N102" s="79">
        <v>3.3</v>
      </c>
      <c r="O102" s="79"/>
      <c r="P102" s="63"/>
    </row>
    <row r="103" spans="1:31" ht="13.5" thickBot="1">
      <c r="A103" s="408"/>
      <c r="B103" s="398"/>
      <c r="C103" s="398"/>
      <c r="D103" s="420"/>
      <c r="E103" s="410"/>
      <c r="F103" s="424"/>
      <c r="G103" s="422"/>
      <c r="H103" s="76" t="s">
        <v>14</v>
      </c>
      <c r="I103" s="77">
        <v>3.3</v>
      </c>
      <c r="J103" s="78">
        <v>3.3</v>
      </c>
      <c r="K103" s="78"/>
      <c r="L103" s="107">
        <v>0</v>
      </c>
      <c r="M103" s="106">
        <v>3.3</v>
      </c>
      <c r="N103" s="78">
        <v>3.3</v>
      </c>
      <c r="O103" s="78"/>
      <c r="P103" s="108">
        <v>0</v>
      </c>
    </row>
    <row r="104" spans="1:31">
      <c r="A104" s="406" t="s">
        <v>10</v>
      </c>
      <c r="B104" s="413" t="s">
        <v>9</v>
      </c>
      <c r="C104" s="415" t="s">
        <v>106</v>
      </c>
      <c r="D104" s="450" t="s">
        <v>99</v>
      </c>
      <c r="E104" s="411"/>
      <c r="F104" s="425" t="s">
        <v>9</v>
      </c>
      <c r="G104" s="427"/>
      <c r="H104" s="75" t="s">
        <v>13</v>
      </c>
      <c r="I104" s="82">
        <v>29.058</v>
      </c>
      <c r="J104" s="83">
        <v>29.1</v>
      </c>
      <c r="K104" s="83"/>
      <c r="L104" s="120"/>
      <c r="M104" s="130">
        <v>27.8</v>
      </c>
      <c r="N104" s="83">
        <v>27.8</v>
      </c>
      <c r="O104" s="83"/>
      <c r="P104" s="127"/>
    </row>
    <row r="105" spans="1:31">
      <c r="A105" s="447"/>
      <c r="B105" s="448"/>
      <c r="C105" s="449"/>
      <c r="D105" s="451"/>
      <c r="E105" s="430"/>
      <c r="F105" s="431"/>
      <c r="G105" s="429"/>
      <c r="H105" s="86"/>
      <c r="I105" s="87"/>
      <c r="J105" s="88"/>
      <c r="K105" s="88"/>
      <c r="L105" s="125"/>
      <c r="M105" s="136"/>
      <c r="N105" s="88"/>
      <c r="O105" s="88"/>
      <c r="P105" s="137"/>
    </row>
    <row r="106" spans="1:31" ht="13.5" thickBot="1">
      <c r="A106" s="407"/>
      <c r="B106" s="414"/>
      <c r="C106" s="416"/>
      <c r="D106" s="452"/>
      <c r="E106" s="412"/>
      <c r="F106" s="426"/>
      <c r="G106" s="428"/>
      <c r="H106" s="76" t="s">
        <v>14</v>
      </c>
      <c r="I106" s="84">
        <v>29.058</v>
      </c>
      <c r="J106" s="85">
        <v>29.1</v>
      </c>
      <c r="K106" s="85"/>
      <c r="L106" s="121">
        <v>0</v>
      </c>
      <c r="M106" s="128">
        <v>27.8</v>
      </c>
      <c r="N106" s="85">
        <v>27.8</v>
      </c>
      <c r="O106" s="85"/>
      <c r="P106" s="129">
        <v>0</v>
      </c>
    </row>
    <row r="107" spans="1:31">
      <c r="A107" s="402" t="s">
        <v>10</v>
      </c>
      <c r="B107" s="397" t="s">
        <v>9</v>
      </c>
      <c r="C107" s="401" t="s">
        <v>108</v>
      </c>
      <c r="D107" s="419" t="s">
        <v>101</v>
      </c>
      <c r="E107" s="409"/>
      <c r="F107" s="423" t="s">
        <v>9</v>
      </c>
      <c r="G107" s="421"/>
      <c r="H107" s="81" t="s">
        <v>13</v>
      </c>
      <c r="I107" s="80">
        <v>7.99</v>
      </c>
      <c r="J107" s="79">
        <v>8</v>
      </c>
      <c r="K107" s="79"/>
      <c r="L107" s="64"/>
      <c r="M107" s="62">
        <v>8</v>
      </c>
      <c r="N107" s="79">
        <v>8</v>
      </c>
      <c r="O107" s="79"/>
      <c r="P107" s="63"/>
    </row>
    <row r="108" spans="1:31" ht="13.5" thickBot="1">
      <c r="A108" s="408"/>
      <c r="B108" s="398"/>
      <c r="C108" s="398"/>
      <c r="D108" s="420"/>
      <c r="E108" s="410"/>
      <c r="F108" s="424"/>
      <c r="G108" s="422"/>
      <c r="H108" s="76" t="s">
        <v>14</v>
      </c>
      <c r="I108" s="77">
        <v>7.99</v>
      </c>
      <c r="J108" s="78">
        <v>8</v>
      </c>
      <c r="K108" s="78"/>
      <c r="L108" s="107">
        <v>0</v>
      </c>
      <c r="M108" s="106">
        <v>8</v>
      </c>
      <c r="N108" s="78">
        <v>8</v>
      </c>
      <c r="O108" s="78"/>
      <c r="P108" s="108">
        <v>0</v>
      </c>
    </row>
    <row r="109" spans="1:31">
      <c r="A109" s="402" t="s">
        <v>10</v>
      </c>
      <c r="B109" s="397" t="s">
        <v>9</v>
      </c>
      <c r="C109" s="401" t="s">
        <v>114</v>
      </c>
      <c r="D109" s="419" t="s">
        <v>107</v>
      </c>
      <c r="E109" s="409"/>
      <c r="F109" s="423" t="s">
        <v>9</v>
      </c>
      <c r="G109" s="421"/>
      <c r="H109" s="81" t="s">
        <v>13</v>
      </c>
      <c r="I109" s="80">
        <v>49.5</v>
      </c>
      <c r="J109" s="79">
        <v>49.5</v>
      </c>
      <c r="K109" s="79"/>
      <c r="L109" s="64"/>
      <c r="M109" s="62">
        <v>50</v>
      </c>
      <c r="N109" s="79">
        <v>50</v>
      </c>
      <c r="O109" s="79"/>
      <c r="P109" s="63"/>
    </row>
    <row r="110" spans="1:31" ht="13.5" thickBot="1">
      <c r="A110" s="408"/>
      <c r="B110" s="398"/>
      <c r="C110" s="398"/>
      <c r="D110" s="420"/>
      <c r="E110" s="410"/>
      <c r="F110" s="424"/>
      <c r="G110" s="422"/>
      <c r="H110" s="76" t="s">
        <v>14</v>
      </c>
      <c r="I110" s="77">
        <v>49.5</v>
      </c>
      <c r="J110" s="78">
        <v>49.5</v>
      </c>
      <c r="K110" s="78"/>
      <c r="L110" s="107">
        <v>0</v>
      </c>
      <c r="M110" s="106">
        <v>50</v>
      </c>
      <c r="N110" s="78">
        <v>50</v>
      </c>
      <c r="O110" s="78"/>
      <c r="P110" s="108">
        <v>0</v>
      </c>
    </row>
    <row r="111" spans="1:31">
      <c r="A111" s="402" t="s">
        <v>10</v>
      </c>
      <c r="B111" s="397" t="s">
        <v>9</v>
      </c>
      <c r="C111" s="401" t="s">
        <v>116</v>
      </c>
      <c r="D111" s="434" t="s">
        <v>109</v>
      </c>
      <c r="E111" s="409"/>
      <c r="F111" s="423" t="s">
        <v>9</v>
      </c>
      <c r="G111" s="421"/>
      <c r="H111" s="94" t="s">
        <v>13</v>
      </c>
      <c r="I111" s="95">
        <v>8.86</v>
      </c>
      <c r="J111" s="96">
        <v>8.9</v>
      </c>
      <c r="K111" s="96"/>
      <c r="L111" s="124">
        <v>0</v>
      </c>
      <c r="M111" s="134">
        <v>8.9</v>
      </c>
      <c r="N111" s="97">
        <v>8.9</v>
      </c>
      <c r="O111" s="96"/>
      <c r="P111" s="135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</row>
    <row r="112" spans="1:31" ht="13.5" thickBot="1">
      <c r="A112" s="408"/>
      <c r="B112" s="398"/>
      <c r="C112" s="398"/>
      <c r="D112" s="435"/>
      <c r="E112" s="410"/>
      <c r="F112" s="424"/>
      <c r="G112" s="422"/>
      <c r="H112" s="76" t="s">
        <v>14</v>
      </c>
      <c r="I112" s="77">
        <v>8.86</v>
      </c>
      <c r="J112" s="78">
        <v>8.9</v>
      </c>
      <c r="K112" s="78"/>
      <c r="L112" s="107">
        <v>0</v>
      </c>
      <c r="M112" s="106">
        <v>8.9</v>
      </c>
      <c r="N112" s="78">
        <v>8.9</v>
      </c>
      <c r="O112" s="78"/>
      <c r="P112" s="108">
        <v>0</v>
      </c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</row>
    <row r="113" spans="1:31">
      <c r="A113" s="402" t="s">
        <v>10</v>
      </c>
      <c r="B113" s="397" t="s">
        <v>9</v>
      </c>
      <c r="C113" s="401" t="s">
        <v>119</v>
      </c>
      <c r="D113" s="419" t="s">
        <v>113</v>
      </c>
      <c r="E113" s="409"/>
      <c r="F113" s="423" t="s">
        <v>9</v>
      </c>
      <c r="G113" s="421"/>
      <c r="H113" s="81" t="s">
        <v>13</v>
      </c>
      <c r="I113" s="80">
        <v>5.89</v>
      </c>
      <c r="J113" s="79">
        <v>5.9</v>
      </c>
      <c r="K113" s="79"/>
      <c r="L113" s="64"/>
      <c r="M113" s="62">
        <v>5.13</v>
      </c>
      <c r="N113" s="79">
        <v>5.0999999999999996</v>
      </c>
      <c r="O113" s="79"/>
      <c r="P113" s="63"/>
    </row>
    <row r="114" spans="1:31" ht="13.5" thickBot="1">
      <c r="A114" s="408"/>
      <c r="B114" s="398"/>
      <c r="C114" s="398"/>
      <c r="D114" s="420"/>
      <c r="E114" s="410"/>
      <c r="F114" s="424"/>
      <c r="G114" s="422"/>
      <c r="H114" s="76" t="s">
        <v>14</v>
      </c>
      <c r="I114" s="77">
        <v>5.89</v>
      </c>
      <c r="J114" s="78">
        <v>5.9</v>
      </c>
      <c r="K114" s="78"/>
      <c r="L114" s="107">
        <v>0</v>
      </c>
      <c r="M114" s="106">
        <v>5.13</v>
      </c>
      <c r="N114" s="78">
        <v>5.0999999999999996</v>
      </c>
      <c r="O114" s="78"/>
      <c r="P114" s="108">
        <v>0</v>
      </c>
    </row>
    <row r="115" spans="1:31">
      <c r="A115" s="402" t="s">
        <v>10</v>
      </c>
      <c r="B115" s="397" t="s">
        <v>9</v>
      </c>
      <c r="C115" s="401" t="s">
        <v>120</v>
      </c>
      <c r="D115" s="419" t="s">
        <v>115</v>
      </c>
      <c r="E115" s="409"/>
      <c r="F115" s="423" t="s">
        <v>9</v>
      </c>
      <c r="G115" s="421"/>
      <c r="H115" s="94" t="s">
        <v>13</v>
      </c>
      <c r="I115" s="95">
        <v>16.29</v>
      </c>
      <c r="J115" s="96">
        <v>16.3</v>
      </c>
      <c r="K115" s="96"/>
      <c r="L115" s="124">
        <v>0</v>
      </c>
      <c r="M115" s="147">
        <v>17</v>
      </c>
      <c r="N115" s="148">
        <v>17</v>
      </c>
      <c r="O115" s="96"/>
      <c r="P115" s="135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</row>
    <row r="116" spans="1:31" ht="13.5" thickBot="1">
      <c r="A116" s="408"/>
      <c r="B116" s="398"/>
      <c r="C116" s="398"/>
      <c r="D116" s="420"/>
      <c r="E116" s="410"/>
      <c r="F116" s="424"/>
      <c r="G116" s="422"/>
      <c r="H116" s="76" t="s">
        <v>14</v>
      </c>
      <c r="I116" s="77">
        <v>16.29</v>
      </c>
      <c r="J116" s="78">
        <v>16.3</v>
      </c>
      <c r="K116" s="78"/>
      <c r="L116" s="107">
        <v>0</v>
      </c>
      <c r="M116" s="99">
        <v>17</v>
      </c>
      <c r="N116" s="100">
        <v>17</v>
      </c>
      <c r="O116" s="100"/>
      <c r="P116" s="133">
        <v>0</v>
      </c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</row>
    <row r="117" spans="1:31">
      <c r="A117" s="406" t="s">
        <v>10</v>
      </c>
      <c r="B117" s="413" t="s">
        <v>9</v>
      </c>
      <c r="C117" s="415" t="s">
        <v>28</v>
      </c>
      <c r="D117" s="417" t="s">
        <v>51</v>
      </c>
      <c r="E117" s="411"/>
      <c r="F117" s="425" t="s">
        <v>9</v>
      </c>
      <c r="G117" s="427"/>
      <c r="H117" s="75" t="s">
        <v>13</v>
      </c>
      <c r="I117" s="82"/>
      <c r="J117" s="83"/>
      <c r="K117" s="83"/>
      <c r="L117" s="120"/>
      <c r="M117" s="130">
        <v>42.9</v>
      </c>
      <c r="N117" s="83">
        <v>42.9</v>
      </c>
      <c r="O117" s="83"/>
      <c r="P117" s="127"/>
    </row>
    <row r="118" spans="1:31" ht="13.5" thickBot="1">
      <c r="A118" s="407"/>
      <c r="B118" s="414"/>
      <c r="C118" s="416"/>
      <c r="D118" s="418"/>
      <c r="E118" s="412"/>
      <c r="F118" s="426"/>
      <c r="G118" s="428"/>
      <c r="H118" s="76" t="s">
        <v>14</v>
      </c>
      <c r="I118" s="84">
        <v>0</v>
      </c>
      <c r="J118" s="85">
        <v>0</v>
      </c>
      <c r="K118" s="85"/>
      <c r="L118" s="121">
        <v>0</v>
      </c>
      <c r="M118" s="128">
        <v>42.9</v>
      </c>
      <c r="N118" s="85">
        <v>42.9</v>
      </c>
      <c r="O118" s="85"/>
      <c r="P118" s="129">
        <v>0</v>
      </c>
    </row>
    <row r="119" spans="1:31">
      <c r="A119" s="402" t="s">
        <v>10</v>
      </c>
      <c r="B119" s="397" t="s">
        <v>9</v>
      </c>
      <c r="C119" s="401" t="s">
        <v>35</v>
      </c>
      <c r="D119" s="399" t="s">
        <v>60</v>
      </c>
      <c r="E119" s="409"/>
      <c r="F119" s="423" t="s">
        <v>9</v>
      </c>
      <c r="G119" s="421"/>
      <c r="H119" s="81" t="s">
        <v>13</v>
      </c>
      <c r="I119" s="80"/>
      <c r="J119" s="79"/>
      <c r="K119" s="79"/>
      <c r="L119" s="64"/>
      <c r="M119" s="62">
        <v>2.5</v>
      </c>
      <c r="N119" s="79">
        <v>2.5</v>
      </c>
      <c r="O119" s="79"/>
      <c r="P119" s="63"/>
    </row>
    <row r="120" spans="1:31" ht="13.5" thickBot="1">
      <c r="A120" s="408"/>
      <c r="B120" s="398"/>
      <c r="C120" s="398"/>
      <c r="D120" s="400"/>
      <c r="E120" s="410"/>
      <c r="F120" s="424"/>
      <c r="G120" s="422"/>
      <c r="H120" s="76" t="s">
        <v>14</v>
      </c>
      <c r="I120" s="77">
        <v>0</v>
      </c>
      <c r="J120" s="78">
        <v>0</v>
      </c>
      <c r="K120" s="78"/>
      <c r="L120" s="107">
        <v>0</v>
      </c>
      <c r="M120" s="106">
        <v>2.5</v>
      </c>
      <c r="N120" s="78">
        <v>2.5</v>
      </c>
      <c r="O120" s="78"/>
      <c r="P120" s="108">
        <v>0</v>
      </c>
    </row>
    <row r="121" spans="1:31">
      <c r="A121" s="402" t="s">
        <v>10</v>
      </c>
      <c r="B121" s="397" t="s">
        <v>9</v>
      </c>
      <c r="C121" s="401" t="s">
        <v>36</v>
      </c>
      <c r="D121" s="399" t="s">
        <v>61</v>
      </c>
      <c r="E121" s="409"/>
      <c r="F121" s="423" t="s">
        <v>9</v>
      </c>
      <c r="G121" s="421"/>
      <c r="H121" s="81" t="s">
        <v>13</v>
      </c>
      <c r="I121" s="80"/>
      <c r="J121" s="79"/>
      <c r="K121" s="79"/>
      <c r="L121" s="64"/>
      <c r="M121" s="62">
        <v>79.2</v>
      </c>
      <c r="N121" s="79">
        <v>79.2</v>
      </c>
      <c r="O121" s="79"/>
      <c r="P121" s="63"/>
    </row>
    <row r="122" spans="1:31" ht="13.5" thickBot="1">
      <c r="A122" s="408"/>
      <c r="B122" s="398"/>
      <c r="C122" s="398"/>
      <c r="D122" s="400"/>
      <c r="E122" s="410"/>
      <c r="F122" s="424"/>
      <c r="G122" s="422"/>
      <c r="H122" s="76" t="s">
        <v>14</v>
      </c>
      <c r="I122" s="77">
        <v>0</v>
      </c>
      <c r="J122" s="78">
        <v>0</v>
      </c>
      <c r="K122" s="78"/>
      <c r="L122" s="107">
        <v>0</v>
      </c>
      <c r="M122" s="106">
        <v>79.2</v>
      </c>
      <c r="N122" s="78">
        <v>79.2</v>
      </c>
      <c r="O122" s="78"/>
      <c r="P122" s="108">
        <v>0</v>
      </c>
    </row>
    <row r="123" spans="1:31">
      <c r="A123" s="402" t="s">
        <v>10</v>
      </c>
      <c r="B123" s="397" t="s">
        <v>9</v>
      </c>
      <c r="C123" s="401" t="s">
        <v>38</v>
      </c>
      <c r="D123" s="399" t="s">
        <v>64</v>
      </c>
      <c r="E123" s="409"/>
      <c r="F123" s="423" t="s">
        <v>9</v>
      </c>
      <c r="G123" s="421"/>
      <c r="H123" s="81" t="s">
        <v>13</v>
      </c>
      <c r="I123" s="80"/>
      <c r="J123" s="79"/>
      <c r="K123" s="79"/>
      <c r="L123" s="64"/>
      <c r="M123" s="62">
        <v>1.1200000000000001</v>
      </c>
      <c r="N123" s="79">
        <v>1.1000000000000001</v>
      </c>
      <c r="O123" s="79"/>
      <c r="P123" s="63"/>
    </row>
    <row r="124" spans="1:31" ht="13.5" thickBot="1">
      <c r="A124" s="408"/>
      <c r="B124" s="398"/>
      <c r="C124" s="398"/>
      <c r="D124" s="400"/>
      <c r="E124" s="410"/>
      <c r="F124" s="424"/>
      <c r="G124" s="422"/>
      <c r="H124" s="76" t="s">
        <v>14</v>
      </c>
      <c r="I124" s="77">
        <v>0</v>
      </c>
      <c r="J124" s="78">
        <v>0</v>
      </c>
      <c r="K124" s="78"/>
      <c r="L124" s="107">
        <v>0</v>
      </c>
      <c r="M124" s="106">
        <v>1.1200000000000001</v>
      </c>
      <c r="N124" s="78">
        <v>1.1000000000000001</v>
      </c>
      <c r="O124" s="78"/>
      <c r="P124" s="108">
        <v>0</v>
      </c>
    </row>
    <row r="125" spans="1:31">
      <c r="A125" s="406" t="s">
        <v>10</v>
      </c>
      <c r="B125" s="413" t="s">
        <v>9</v>
      </c>
      <c r="C125" s="415" t="s">
        <v>73</v>
      </c>
      <c r="D125" s="417" t="s">
        <v>67</v>
      </c>
      <c r="E125" s="411"/>
      <c r="F125" s="425" t="s">
        <v>9</v>
      </c>
      <c r="G125" s="427"/>
      <c r="H125" s="75" t="s">
        <v>13</v>
      </c>
      <c r="I125" s="82"/>
      <c r="J125" s="83"/>
      <c r="K125" s="83"/>
      <c r="L125" s="120"/>
      <c r="M125" s="130">
        <v>26</v>
      </c>
      <c r="N125" s="83">
        <v>26</v>
      </c>
      <c r="O125" s="83"/>
      <c r="P125" s="127"/>
    </row>
    <row r="126" spans="1:31" ht="13.5" thickBot="1">
      <c r="A126" s="407"/>
      <c r="B126" s="414"/>
      <c r="C126" s="416"/>
      <c r="D126" s="418"/>
      <c r="E126" s="412"/>
      <c r="F126" s="426"/>
      <c r="G126" s="428"/>
      <c r="H126" s="76" t="s">
        <v>14</v>
      </c>
      <c r="I126" s="84">
        <v>0</v>
      </c>
      <c r="J126" s="85">
        <v>0</v>
      </c>
      <c r="K126" s="85"/>
      <c r="L126" s="121">
        <v>0</v>
      </c>
      <c r="M126" s="128">
        <v>26</v>
      </c>
      <c r="N126" s="85">
        <v>26</v>
      </c>
      <c r="O126" s="85"/>
      <c r="P126" s="129">
        <v>0</v>
      </c>
    </row>
    <row r="127" spans="1:31">
      <c r="A127" s="402" t="s">
        <v>10</v>
      </c>
      <c r="B127" s="397" t="s">
        <v>9</v>
      </c>
      <c r="C127" s="401" t="s">
        <v>80</v>
      </c>
      <c r="D127" s="399" t="s">
        <v>76</v>
      </c>
      <c r="E127" s="409"/>
      <c r="F127" s="423" t="s">
        <v>9</v>
      </c>
      <c r="G127" s="421"/>
      <c r="H127" s="146" t="s">
        <v>13</v>
      </c>
      <c r="I127" s="80"/>
      <c r="J127" s="79"/>
      <c r="K127" s="79"/>
      <c r="L127" s="64"/>
      <c r="M127" s="131">
        <v>168</v>
      </c>
      <c r="N127" s="102">
        <v>168</v>
      </c>
      <c r="O127" s="79"/>
      <c r="P127" s="63"/>
    </row>
    <row r="128" spans="1:31" ht="13.5" thickBot="1">
      <c r="A128" s="408"/>
      <c r="B128" s="398"/>
      <c r="C128" s="398"/>
      <c r="D128" s="400"/>
      <c r="E128" s="410"/>
      <c r="F128" s="424"/>
      <c r="G128" s="422"/>
      <c r="H128" s="76" t="s">
        <v>14</v>
      </c>
      <c r="I128" s="77">
        <v>0</v>
      </c>
      <c r="J128" s="78">
        <v>0</v>
      </c>
      <c r="K128" s="78"/>
      <c r="L128" s="107">
        <v>0</v>
      </c>
      <c r="M128" s="106">
        <v>168</v>
      </c>
      <c r="N128" s="78">
        <v>168</v>
      </c>
      <c r="O128" s="78"/>
      <c r="P128" s="108">
        <v>0</v>
      </c>
    </row>
    <row r="129" spans="1:31">
      <c r="A129" s="402" t="s">
        <v>10</v>
      </c>
      <c r="B129" s="397" t="s">
        <v>9</v>
      </c>
      <c r="C129" s="401" t="s">
        <v>110</v>
      </c>
      <c r="D129" s="399" t="s">
        <v>103</v>
      </c>
      <c r="E129" s="409"/>
      <c r="F129" s="423" t="s">
        <v>9</v>
      </c>
      <c r="G129" s="421"/>
      <c r="H129" s="81" t="s">
        <v>13</v>
      </c>
      <c r="I129" s="80"/>
      <c r="J129" s="79"/>
      <c r="K129" s="79"/>
      <c r="L129" s="64"/>
      <c r="M129" s="62">
        <v>9.1999999999999993</v>
      </c>
      <c r="N129" s="79">
        <v>9.1999999999999993</v>
      </c>
      <c r="O129" s="79"/>
      <c r="P129" s="63"/>
    </row>
    <row r="130" spans="1:31" ht="13.5" thickBot="1">
      <c r="A130" s="408"/>
      <c r="B130" s="398"/>
      <c r="C130" s="398"/>
      <c r="D130" s="400"/>
      <c r="E130" s="410"/>
      <c r="F130" s="424"/>
      <c r="G130" s="422"/>
      <c r="H130" s="76" t="s">
        <v>14</v>
      </c>
      <c r="I130" s="77">
        <v>0</v>
      </c>
      <c r="J130" s="78">
        <v>0</v>
      </c>
      <c r="K130" s="78"/>
      <c r="L130" s="107">
        <v>0</v>
      </c>
      <c r="M130" s="106">
        <v>9.1999999999999993</v>
      </c>
      <c r="N130" s="78">
        <v>9.1999999999999993</v>
      </c>
      <c r="O130" s="78"/>
      <c r="P130" s="108">
        <v>0</v>
      </c>
    </row>
    <row r="131" spans="1:31">
      <c r="A131" s="402" t="s">
        <v>10</v>
      </c>
      <c r="B131" s="397" t="s">
        <v>9</v>
      </c>
      <c r="C131" s="401" t="s">
        <v>112</v>
      </c>
      <c r="D131" s="399" t="s">
        <v>105</v>
      </c>
      <c r="E131" s="409"/>
      <c r="F131" s="423" t="s">
        <v>9</v>
      </c>
      <c r="G131" s="421"/>
      <c r="H131" s="146" t="s">
        <v>13</v>
      </c>
      <c r="I131" s="80"/>
      <c r="J131" s="79"/>
      <c r="K131" s="79"/>
      <c r="L131" s="64"/>
      <c r="M131" s="131">
        <v>2</v>
      </c>
      <c r="N131" s="102">
        <v>2</v>
      </c>
      <c r="O131" s="79"/>
      <c r="P131" s="63"/>
    </row>
    <row r="132" spans="1:31" ht="13.5" thickBot="1">
      <c r="A132" s="408"/>
      <c r="B132" s="398"/>
      <c r="C132" s="398"/>
      <c r="D132" s="400"/>
      <c r="E132" s="410"/>
      <c r="F132" s="424"/>
      <c r="G132" s="422"/>
      <c r="H132" s="76" t="s">
        <v>14</v>
      </c>
      <c r="I132" s="77">
        <v>0</v>
      </c>
      <c r="J132" s="78">
        <v>0</v>
      </c>
      <c r="K132" s="78"/>
      <c r="L132" s="107">
        <v>0</v>
      </c>
      <c r="M132" s="106">
        <v>2</v>
      </c>
      <c r="N132" s="78">
        <v>2</v>
      </c>
      <c r="O132" s="78"/>
      <c r="P132" s="108">
        <v>0</v>
      </c>
    </row>
    <row r="133" spans="1:31">
      <c r="A133" s="402" t="s">
        <v>10</v>
      </c>
      <c r="B133" s="397" t="s">
        <v>9</v>
      </c>
      <c r="C133" s="401" t="s">
        <v>117</v>
      </c>
      <c r="D133" s="399" t="s">
        <v>111</v>
      </c>
      <c r="E133" s="409"/>
      <c r="F133" s="423" t="s">
        <v>9</v>
      </c>
      <c r="G133" s="421"/>
      <c r="H133" s="146" t="s">
        <v>13</v>
      </c>
      <c r="I133" s="80"/>
      <c r="J133" s="79"/>
      <c r="K133" s="79"/>
      <c r="L133" s="64"/>
      <c r="M133" s="131">
        <v>1.5</v>
      </c>
      <c r="N133" s="102">
        <v>1.5</v>
      </c>
      <c r="O133" s="79"/>
      <c r="P133" s="63"/>
    </row>
    <row r="134" spans="1:31" ht="13.5" thickBot="1">
      <c r="A134" s="408"/>
      <c r="B134" s="398"/>
      <c r="C134" s="398"/>
      <c r="D134" s="400"/>
      <c r="E134" s="410"/>
      <c r="F134" s="424"/>
      <c r="G134" s="422"/>
      <c r="H134" s="76" t="s">
        <v>14</v>
      </c>
      <c r="I134" s="77">
        <v>0</v>
      </c>
      <c r="J134" s="78">
        <v>0</v>
      </c>
      <c r="K134" s="78"/>
      <c r="L134" s="107">
        <v>0</v>
      </c>
      <c r="M134" s="106">
        <v>1.5</v>
      </c>
      <c r="N134" s="78">
        <v>1.5</v>
      </c>
      <c r="O134" s="78"/>
      <c r="P134" s="108">
        <v>0</v>
      </c>
    </row>
    <row r="135" spans="1:31">
      <c r="A135" s="402" t="s">
        <v>10</v>
      </c>
      <c r="B135" s="397" t="s">
        <v>9</v>
      </c>
      <c r="C135" s="401" t="s">
        <v>121</v>
      </c>
      <c r="D135" s="138" t="s">
        <v>126</v>
      </c>
      <c r="E135" s="440"/>
      <c r="F135" s="440"/>
      <c r="G135" s="441"/>
      <c r="H135" s="151" t="s">
        <v>13</v>
      </c>
      <c r="I135" s="104"/>
      <c r="J135" s="105"/>
      <c r="K135" s="105"/>
      <c r="L135" s="109"/>
      <c r="M135" s="149">
        <v>2</v>
      </c>
      <c r="N135" s="150">
        <v>2</v>
      </c>
      <c r="O135" s="111"/>
      <c r="P135" s="112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1:31" ht="13.5" thickBot="1">
      <c r="A136" s="403"/>
      <c r="B136" s="404"/>
      <c r="C136" s="405"/>
      <c r="D136" s="139"/>
      <c r="E136" s="424"/>
      <c r="F136" s="424"/>
      <c r="G136" s="422"/>
      <c r="H136" s="103" t="s">
        <v>14</v>
      </c>
      <c r="I136" s="106"/>
      <c r="J136" s="78"/>
      <c r="K136" s="78"/>
      <c r="L136" s="110"/>
      <c r="M136" s="106"/>
      <c r="N136" s="78"/>
      <c r="O136" s="78"/>
      <c r="P136" s="108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1:31" ht="12.75" customHeight="1">
      <c r="A137" s="402" t="s">
        <v>10</v>
      </c>
      <c r="B137" s="397" t="s">
        <v>9</v>
      </c>
      <c r="C137" s="401" t="s">
        <v>122</v>
      </c>
      <c r="D137" s="399" t="s">
        <v>118</v>
      </c>
      <c r="E137" s="443"/>
      <c r="F137" s="423" t="s">
        <v>9</v>
      </c>
      <c r="G137" s="421"/>
      <c r="H137" s="94" t="s">
        <v>13</v>
      </c>
      <c r="I137" s="95"/>
      <c r="J137" s="96"/>
      <c r="K137" s="96"/>
      <c r="L137" s="124">
        <v>0</v>
      </c>
      <c r="M137" s="147">
        <v>36.15</v>
      </c>
      <c r="N137" s="148">
        <v>36.200000000000003</v>
      </c>
      <c r="O137" s="96"/>
      <c r="P137" s="135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1:31" ht="13.5" thickBot="1">
      <c r="A138" s="403"/>
      <c r="B138" s="404"/>
      <c r="C138" s="405"/>
      <c r="D138" s="445"/>
      <c r="E138" s="444"/>
      <c r="F138" s="442"/>
      <c r="G138" s="446"/>
      <c r="H138" s="76" t="s">
        <v>14</v>
      </c>
      <c r="I138" s="77">
        <v>0</v>
      </c>
      <c r="J138" s="78">
        <v>0</v>
      </c>
      <c r="K138" s="78"/>
      <c r="L138" s="107">
        <v>0</v>
      </c>
      <c r="M138" s="106">
        <v>36.15</v>
      </c>
      <c r="N138" s="78">
        <v>36.200000000000003</v>
      </c>
      <c r="O138" s="78"/>
      <c r="P138" s="108">
        <v>0</v>
      </c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1:31">
      <c r="A139" s="402" t="s">
        <v>10</v>
      </c>
      <c r="B139" s="397" t="s">
        <v>9</v>
      </c>
      <c r="C139" s="401" t="s">
        <v>75</v>
      </c>
      <c r="D139" s="399" t="s">
        <v>68</v>
      </c>
      <c r="E139" s="409"/>
      <c r="F139" s="423" t="s">
        <v>9</v>
      </c>
      <c r="G139" s="421"/>
      <c r="H139" s="81" t="s">
        <v>13</v>
      </c>
      <c r="I139" s="80"/>
      <c r="J139" s="79"/>
      <c r="K139" s="79"/>
      <c r="L139" s="64"/>
      <c r="M139" s="62">
        <v>10</v>
      </c>
      <c r="N139" s="79">
        <v>10</v>
      </c>
      <c r="O139" s="79"/>
      <c r="P139" s="63"/>
    </row>
    <row r="140" spans="1:31" ht="13.5" thickBot="1">
      <c r="A140" s="408"/>
      <c r="B140" s="398"/>
      <c r="C140" s="398"/>
      <c r="D140" s="400"/>
      <c r="E140" s="410"/>
      <c r="F140" s="424"/>
      <c r="G140" s="422"/>
      <c r="H140" s="76" t="s">
        <v>14</v>
      </c>
      <c r="I140" s="77">
        <v>0</v>
      </c>
      <c r="J140" s="78">
        <v>0</v>
      </c>
      <c r="K140" s="78"/>
      <c r="L140" s="107">
        <v>0</v>
      </c>
      <c r="M140" s="106">
        <v>10</v>
      </c>
      <c r="N140" s="78">
        <v>10</v>
      </c>
      <c r="O140" s="78"/>
      <c r="P140" s="108">
        <v>0</v>
      </c>
    </row>
    <row r="141" spans="1:31" s="3" customFormat="1" ht="15.75" customHeight="1" thickBot="1">
      <c r="A141" s="67" t="s">
        <v>9</v>
      </c>
      <c r="B141" s="68" t="s">
        <v>10</v>
      </c>
      <c r="C141" s="456" t="s">
        <v>15</v>
      </c>
      <c r="D141" s="457"/>
      <c r="E141" s="457"/>
      <c r="F141" s="457"/>
      <c r="G141" s="457"/>
      <c r="H141" s="458"/>
      <c r="I141" s="72">
        <f>J141+L141</f>
        <v>1455.25</v>
      </c>
      <c r="J141" s="73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73">
        <f>K138+K136+K134+K132+K130+K128+K126+K124+K122+K120+K118+K116+K114+K112+K110+K108+K106+K103+K101+K99+K97+K95+K93+K91+K89+K87+K85+K83+K81+K79+K77+K75+K73+K140+K71+K69+K67+K65+K63+K61+K59+K57+K55+K53+K51+K49+K47+K45</f>
        <v>0</v>
      </c>
      <c r="L141" s="73">
        <f>L138+L136+L134+L132+L130+L128+L126+L124+L122+L120+L118+L116+L114+L112+L110+L108+L106+L103+L101+L99+L97+L95+L93+L91+L89+L87+L85+L83+L81+L79+L77+L75+L73+L140+L71+L69+L67+L65+L63+L61+L59+L57+L55+L53+L51+L49+L47+L45</f>
        <v>0</v>
      </c>
      <c r="M141" s="72">
        <f>N141+P141</f>
        <v>1915.4199999999998</v>
      </c>
      <c r="N141" s="73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73">
        <f>O138+O136+O134+O132+O130+O128+O126+O124+O122+O120+O118+O116+O114+O112+O110+O108+O106+O103+O101+O99+O97+O95+O93+O91+O89+O87+O85+O83+O81+O79+O77+O75+O73+O140+O71+O69+O67+O65+O63+O61+O59+O57+O55+O53+O51+O49+O47+O45</f>
        <v>0</v>
      </c>
      <c r="P141" s="73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3" customFormat="1" ht="15.75" customHeight="1" thickBot="1">
      <c r="A142" s="74" t="s">
        <v>9</v>
      </c>
      <c r="B142" s="140" t="s">
        <v>10</v>
      </c>
      <c r="C142" s="453" t="s">
        <v>133</v>
      </c>
      <c r="D142" s="454"/>
      <c r="E142" s="454"/>
      <c r="F142" s="454"/>
      <c r="G142" s="454"/>
      <c r="H142" s="455"/>
      <c r="I142" s="141">
        <f>J142+L142</f>
        <v>13209.05</v>
      </c>
      <c r="J142" s="142">
        <f>J141+J42+J36+J32+J26</f>
        <v>13209.05</v>
      </c>
      <c r="K142" s="142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42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41">
        <f>N142+P142</f>
        <v>14182.619999999997</v>
      </c>
      <c r="N142" s="142">
        <f>N141+N42+N36+N32+N26</f>
        <v>14019.819999999998</v>
      </c>
      <c r="O142" s="142">
        <f>O141+O42+O36+O32+O26</f>
        <v>8823.2000000000025</v>
      </c>
      <c r="P142" s="142">
        <f>P141+P42+P36+P32+P26</f>
        <v>162.80000000000001</v>
      </c>
    </row>
  </sheetData>
  <mergeCells count="397">
    <mergeCell ref="C32:H32"/>
    <mergeCell ref="B6:B26"/>
    <mergeCell ref="C6:C26"/>
    <mergeCell ref="D2:D4"/>
    <mergeCell ref="G2:G4"/>
    <mergeCell ref="F30:F31"/>
    <mergeCell ref="E28:E29"/>
    <mergeCell ref="F28:F29"/>
    <mergeCell ref="C30:C31"/>
    <mergeCell ref="H2:H4"/>
    <mergeCell ref="B28:B29"/>
    <mergeCell ref="C28:C29"/>
    <mergeCell ref="D28:D29"/>
    <mergeCell ref="C34:C35"/>
    <mergeCell ref="D40:D41"/>
    <mergeCell ref="E40:E41"/>
    <mergeCell ref="F38:F39"/>
    <mergeCell ref="B2:B4"/>
    <mergeCell ref="C2:C4"/>
    <mergeCell ref="G30:G31"/>
    <mergeCell ref="B34:B35"/>
    <mergeCell ref="A37:P37"/>
    <mergeCell ref="G38:G39"/>
    <mergeCell ref="E2:E4"/>
    <mergeCell ref="F2:F4"/>
    <mergeCell ref="G28:G29"/>
    <mergeCell ref="I3:I4"/>
    <mergeCell ref="D30:D31"/>
    <mergeCell ref="E30:E31"/>
    <mergeCell ref="A2:A4"/>
    <mergeCell ref="I2:L2"/>
    <mergeCell ref="A38:A39"/>
    <mergeCell ref="B38:B39"/>
    <mergeCell ref="C38:C39"/>
    <mergeCell ref="D38:D39"/>
    <mergeCell ref="E38:E39"/>
    <mergeCell ref="A33:P33"/>
    <mergeCell ref="M2:P2"/>
    <mergeCell ref="M3:M4"/>
    <mergeCell ref="D6:D24"/>
    <mergeCell ref="C42:H42"/>
    <mergeCell ref="A43:P43"/>
    <mergeCell ref="D34:D35"/>
    <mergeCell ref="E34:E35"/>
    <mergeCell ref="F34:F35"/>
    <mergeCell ref="A34:A35"/>
    <mergeCell ref="J3:K3"/>
    <mergeCell ref="L3:L4"/>
    <mergeCell ref="H6:H24"/>
    <mergeCell ref="C36:H36"/>
    <mergeCell ref="P3:P4"/>
    <mergeCell ref="G40:G41"/>
    <mergeCell ref="A5:P5"/>
    <mergeCell ref="A27:P27"/>
    <mergeCell ref="N3:O3"/>
    <mergeCell ref="F40:F41"/>
    <mergeCell ref="A40:A41"/>
    <mergeCell ref="B40:B41"/>
    <mergeCell ref="C40:C41"/>
    <mergeCell ref="G34:G35"/>
    <mergeCell ref="A28:A29"/>
    <mergeCell ref="C94:C95"/>
    <mergeCell ref="D66:D67"/>
    <mergeCell ref="A72:A73"/>
    <mergeCell ref="A66:A67"/>
    <mergeCell ref="B66:B67"/>
    <mergeCell ref="C66:C67"/>
    <mergeCell ref="B74:B75"/>
    <mergeCell ref="A76:A77"/>
    <mergeCell ref="C76:C77"/>
    <mergeCell ref="A82:A83"/>
    <mergeCell ref="B82:B83"/>
    <mergeCell ref="A78:A79"/>
    <mergeCell ref="B78:B79"/>
    <mergeCell ref="B68:B69"/>
    <mergeCell ref="C68:C69"/>
    <mergeCell ref="B70:B71"/>
    <mergeCell ref="C70:C71"/>
    <mergeCell ref="A68:A69"/>
    <mergeCell ref="A70:A71"/>
    <mergeCell ref="C80:C81"/>
    <mergeCell ref="A74:A75"/>
    <mergeCell ref="B76:B77"/>
    <mergeCell ref="C72:C73"/>
    <mergeCell ref="B72:B73"/>
    <mergeCell ref="E109:E110"/>
    <mergeCell ref="E96:E97"/>
    <mergeCell ref="E98:E99"/>
    <mergeCell ref="D84:D85"/>
    <mergeCell ref="A98:A99"/>
    <mergeCell ref="C142:H142"/>
    <mergeCell ref="E76:E77"/>
    <mergeCell ref="G76:G77"/>
    <mergeCell ref="E78:E79"/>
    <mergeCell ref="F78:F79"/>
    <mergeCell ref="D107:D108"/>
    <mergeCell ref="D90:D91"/>
    <mergeCell ref="C100:C101"/>
    <mergeCell ref="D100:D101"/>
    <mergeCell ref="D94:D95"/>
    <mergeCell ref="C92:C93"/>
    <mergeCell ref="C96:C97"/>
    <mergeCell ref="C141:H141"/>
    <mergeCell ref="D92:D93"/>
    <mergeCell ref="C107:C108"/>
    <mergeCell ref="F76:F77"/>
    <mergeCell ref="G121:G122"/>
    <mergeCell ref="B80:B81"/>
    <mergeCell ref="A80:A81"/>
    <mergeCell ref="E66:E67"/>
    <mergeCell ref="E68:E69"/>
    <mergeCell ref="E80:E81"/>
    <mergeCell ref="E84:E85"/>
    <mergeCell ref="E74:E75"/>
    <mergeCell ref="E82:E83"/>
    <mergeCell ref="E70:E71"/>
    <mergeCell ref="E72:E73"/>
    <mergeCell ref="C74:C75"/>
    <mergeCell ref="C78:C79"/>
    <mergeCell ref="D78:D79"/>
    <mergeCell ref="D68:D69"/>
    <mergeCell ref="E111:E112"/>
    <mergeCell ref="E115:E116"/>
    <mergeCell ref="E113:E114"/>
    <mergeCell ref="D70:D71"/>
    <mergeCell ref="A139:A140"/>
    <mergeCell ref="B111:B112"/>
    <mergeCell ref="C111:C112"/>
    <mergeCell ref="B121:B122"/>
    <mergeCell ref="B104:B106"/>
    <mergeCell ref="C104:C106"/>
    <mergeCell ref="C102:C103"/>
    <mergeCell ref="D102:D103"/>
    <mergeCell ref="D96:D97"/>
    <mergeCell ref="B96:B97"/>
    <mergeCell ref="D104:D106"/>
    <mergeCell ref="C98:C99"/>
    <mergeCell ref="D98:D99"/>
    <mergeCell ref="B107:B108"/>
    <mergeCell ref="B102:B103"/>
    <mergeCell ref="B115:B116"/>
    <mergeCell ref="B117:B118"/>
    <mergeCell ref="A113:A114"/>
    <mergeCell ref="B113:B114"/>
    <mergeCell ref="A111:A112"/>
    <mergeCell ref="D111:D112"/>
    <mergeCell ref="D115:D116"/>
    <mergeCell ref="D109:D110"/>
    <mergeCell ref="B92:B93"/>
    <mergeCell ref="B90:B91"/>
    <mergeCell ref="B84:B85"/>
    <mergeCell ref="A90:A91"/>
    <mergeCell ref="A88:A89"/>
    <mergeCell ref="A92:A93"/>
    <mergeCell ref="A94:A95"/>
    <mergeCell ref="B94:B95"/>
    <mergeCell ref="A109:A110"/>
    <mergeCell ref="B109:B110"/>
    <mergeCell ref="A86:A87"/>
    <mergeCell ref="A84:A85"/>
    <mergeCell ref="A102:A103"/>
    <mergeCell ref="B98:B99"/>
    <mergeCell ref="B100:B101"/>
    <mergeCell ref="A107:A108"/>
    <mergeCell ref="A104:A106"/>
    <mergeCell ref="A100:A101"/>
    <mergeCell ref="A96:A97"/>
    <mergeCell ref="B86:B87"/>
    <mergeCell ref="C109:C110"/>
    <mergeCell ref="G127:G128"/>
    <mergeCell ref="F127:F128"/>
    <mergeCell ref="G129:G130"/>
    <mergeCell ref="F129:F130"/>
    <mergeCell ref="C133:C134"/>
    <mergeCell ref="G137:G138"/>
    <mergeCell ref="F135:F136"/>
    <mergeCell ref="G135:G136"/>
    <mergeCell ref="G133:G134"/>
    <mergeCell ref="D131:D132"/>
    <mergeCell ref="F133:F134"/>
    <mergeCell ref="E131:E132"/>
    <mergeCell ref="E129:E130"/>
    <mergeCell ref="D133:D134"/>
    <mergeCell ref="F131:F132"/>
    <mergeCell ref="E139:E140"/>
    <mergeCell ref="F139:F140"/>
    <mergeCell ref="G139:G140"/>
    <mergeCell ref="G131:G132"/>
    <mergeCell ref="B139:B140"/>
    <mergeCell ref="F137:F138"/>
    <mergeCell ref="E137:E138"/>
    <mergeCell ref="E133:E134"/>
    <mergeCell ref="E135:E136"/>
    <mergeCell ref="C139:C140"/>
    <mergeCell ref="D139:D140"/>
    <mergeCell ref="D137:D138"/>
    <mergeCell ref="G66:G67"/>
    <mergeCell ref="G74:G75"/>
    <mergeCell ref="F74:F75"/>
    <mergeCell ref="F66:F67"/>
    <mergeCell ref="G68:G69"/>
    <mergeCell ref="G80:G81"/>
    <mergeCell ref="F70:F71"/>
    <mergeCell ref="F72:F73"/>
    <mergeCell ref="F68:F69"/>
    <mergeCell ref="G70:G71"/>
    <mergeCell ref="G62:G63"/>
    <mergeCell ref="G56:G57"/>
    <mergeCell ref="F56:F57"/>
    <mergeCell ref="F58:F59"/>
    <mergeCell ref="F60:F61"/>
    <mergeCell ref="F44:F45"/>
    <mergeCell ref="F64:F65"/>
    <mergeCell ref="G64:G65"/>
    <mergeCell ref="G58:G59"/>
    <mergeCell ref="G60:G61"/>
    <mergeCell ref="F62:F63"/>
    <mergeCell ref="G46:G47"/>
    <mergeCell ref="G52:G53"/>
    <mergeCell ref="G54:G55"/>
    <mergeCell ref="E44:E45"/>
    <mergeCell ref="F48:F49"/>
    <mergeCell ref="G48:G49"/>
    <mergeCell ref="G50:G51"/>
    <mergeCell ref="C48:C49"/>
    <mergeCell ref="D48:D49"/>
    <mergeCell ref="E48:E49"/>
    <mergeCell ref="G44:G45"/>
    <mergeCell ref="F46:F47"/>
    <mergeCell ref="F50:F51"/>
    <mergeCell ref="A44:A45"/>
    <mergeCell ref="A54:A55"/>
    <mergeCell ref="B54:B55"/>
    <mergeCell ref="F54:F55"/>
    <mergeCell ref="E50:E51"/>
    <mergeCell ref="A52:A53"/>
    <mergeCell ref="D46:D47"/>
    <mergeCell ref="A50:A51"/>
    <mergeCell ref="B50:B51"/>
    <mergeCell ref="B44:B45"/>
    <mergeCell ref="A46:A47"/>
    <mergeCell ref="B46:B47"/>
    <mergeCell ref="D50:D51"/>
    <mergeCell ref="C44:C45"/>
    <mergeCell ref="C46:C47"/>
    <mergeCell ref="A48:A49"/>
    <mergeCell ref="B48:B49"/>
    <mergeCell ref="E46:E47"/>
    <mergeCell ref="D44:D45"/>
    <mergeCell ref="D54:D55"/>
    <mergeCell ref="C54:C55"/>
    <mergeCell ref="F52:F53"/>
    <mergeCell ref="E52:E53"/>
    <mergeCell ref="C50:C51"/>
    <mergeCell ref="C52:C53"/>
    <mergeCell ref="D52:D53"/>
    <mergeCell ref="E54:E55"/>
    <mergeCell ref="A62:A63"/>
    <mergeCell ref="C62:C63"/>
    <mergeCell ref="D56:D57"/>
    <mergeCell ref="D62:D63"/>
    <mergeCell ref="B62:B63"/>
    <mergeCell ref="C60:C61"/>
    <mergeCell ref="C58:C59"/>
    <mergeCell ref="D60:D61"/>
    <mergeCell ref="E56:E57"/>
    <mergeCell ref="A56:A57"/>
    <mergeCell ref="B56:B57"/>
    <mergeCell ref="C56:C57"/>
    <mergeCell ref="B52:B53"/>
    <mergeCell ref="E64:E65"/>
    <mergeCell ref="E62:E63"/>
    <mergeCell ref="E60:E61"/>
    <mergeCell ref="A58:A59"/>
    <mergeCell ref="B60:B61"/>
    <mergeCell ref="B58:B59"/>
    <mergeCell ref="A60:A61"/>
    <mergeCell ref="B64:B65"/>
    <mergeCell ref="C64:C65"/>
    <mergeCell ref="D64:D65"/>
    <mergeCell ref="E58:E59"/>
    <mergeCell ref="A64:A65"/>
    <mergeCell ref="B88:B89"/>
    <mergeCell ref="C88:C89"/>
    <mergeCell ref="C86:C87"/>
    <mergeCell ref="D88:D89"/>
    <mergeCell ref="D86:D87"/>
    <mergeCell ref="C82:C83"/>
    <mergeCell ref="D82:D83"/>
    <mergeCell ref="C84:C85"/>
    <mergeCell ref="F90:F91"/>
    <mergeCell ref="C90:C91"/>
    <mergeCell ref="G92:G93"/>
    <mergeCell ref="G102:G103"/>
    <mergeCell ref="E92:E93"/>
    <mergeCell ref="E90:E91"/>
    <mergeCell ref="D72:D73"/>
    <mergeCell ref="D74:D75"/>
    <mergeCell ref="F84:F85"/>
    <mergeCell ref="F80:F81"/>
    <mergeCell ref="E88:E89"/>
    <mergeCell ref="E86:E87"/>
    <mergeCell ref="D80:D81"/>
    <mergeCell ref="D76:D77"/>
    <mergeCell ref="G84:G85"/>
    <mergeCell ref="G86:G87"/>
    <mergeCell ref="G82:G83"/>
    <mergeCell ref="F82:F83"/>
    <mergeCell ref="G78:G79"/>
    <mergeCell ref="G72:G73"/>
    <mergeCell ref="F94:F95"/>
    <mergeCell ref="G90:G91"/>
    <mergeCell ref="E94:E95"/>
    <mergeCell ref="F98:F99"/>
    <mergeCell ref="G98:G99"/>
    <mergeCell ref="F96:F97"/>
    <mergeCell ref="G96:G97"/>
    <mergeCell ref="E100:E101"/>
    <mergeCell ref="E107:E108"/>
    <mergeCell ref="E102:E103"/>
    <mergeCell ref="G104:G106"/>
    <mergeCell ref="F102:F103"/>
    <mergeCell ref="E104:E106"/>
    <mergeCell ref="F104:F106"/>
    <mergeCell ref="F107:F108"/>
    <mergeCell ref="G100:G101"/>
    <mergeCell ref="G94:G95"/>
    <mergeCell ref="F88:F89"/>
    <mergeCell ref="F86:F87"/>
    <mergeCell ref="F113:F114"/>
    <mergeCell ref="G125:G126"/>
    <mergeCell ref="F115:F116"/>
    <mergeCell ref="F121:F122"/>
    <mergeCell ref="F117:F118"/>
    <mergeCell ref="F100:F101"/>
    <mergeCell ref="G117:G118"/>
    <mergeCell ref="G107:G108"/>
    <mergeCell ref="G109:G110"/>
    <mergeCell ref="G115:G116"/>
    <mergeCell ref="G123:G124"/>
    <mergeCell ref="F125:F126"/>
    <mergeCell ref="F123:F124"/>
    <mergeCell ref="F119:F120"/>
    <mergeCell ref="G111:G112"/>
    <mergeCell ref="G119:G120"/>
    <mergeCell ref="G88:G89"/>
    <mergeCell ref="F92:F93"/>
    <mergeCell ref="G113:G114"/>
    <mergeCell ref="F111:F112"/>
    <mergeCell ref="F109:F110"/>
    <mergeCell ref="C113:C114"/>
    <mergeCell ref="C121:C122"/>
    <mergeCell ref="C123:C124"/>
    <mergeCell ref="D119:D120"/>
    <mergeCell ref="C115:C116"/>
    <mergeCell ref="C119:C120"/>
    <mergeCell ref="B119:B120"/>
    <mergeCell ref="D113:D114"/>
    <mergeCell ref="A115:A116"/>
    <mergeCell ref="D117:D118"/>
    <mergeCell ref="C117:C118"/>
    <mergeCell ref="E123:E124"/>
    <mergeCell ref="E121:E122"/>
    <mergeCell ref="E117:E118"/>
    <mergeCell ref="D129:D130"/>
    <mergeCell ref="A135:A136"/>
    <mergeCell ref="A133:A134"/>
    <mergeCell ref="A127:A128"/>
    <mergeCell ref="E127:E128"/>
    <mergeCell ref="E119:E120"/>
    <mergeCell ref="D127:D128"/>
    <mergeCell ref="A121:A122"/>
    <mergeCell ref="D123:D124"/>
    <mergeCell ref="E125:E126"/>
    <mergeCell ref="B125:B126"/>
    <mergeCell ref="C125:C126"/>
    <mergeCell ref="B123:B124"/>
    <mergeCell ref="D125:D126"/>
    <mergeCell ref="A131:A132"/>
    <mergeCell ref="A129:A130"/>
    <mergeCell ref="A117:A118"/>
    <mergeCell ref="A119:A120"/>
    <mergeCell ref="B133:B134"/>
    <mergeCell ref="B135:B136"/>
    <mergeCell ref="C135:C136"/>
    <mergeCell ref="B129:B130"/>
    <mergeCell ref="D121:D122"/>
    <mergeCell ref="C127:C128"/>
    <mergeCell ref="A137:A138"/>
    <mergeCell ref="B137:B138"/>
    <mergeCell ref="C137:C138"/>
    <mergeCell ref="C129:C130"/>
    <mergeCell ref="A125:A126"/>
    <mergeCell ref="B131:B132"/>
    <mergeCell ref="C131:C132"/>
    <mergeCell ref="B127:B128"/>
    <mergeCell ref="A123:A124"/>
  </mergeCells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7"/>
  <sheetViews>
    <sheetView topLeftCell="A4" workbookViewId="0">
      <selection activeCell="J12" sqref="J12"/>
    </sheetView>
  </sheetViews>
  <sheetFormatPr defaultRowHeight="12.75"/>
  <cols>
    <col min="1" max="1" width="4.5703125" style="152" customWidth="1"/>
    <col min="2" max="2" width="3.28515625" style="152" customWidth="1"/>
    <col min="3" max="4" width="2.7109375" style="152" customWidth="1"/>
    <col min="5" max="5" width="42.140625" style="153" customWidth="1"/>
    <col min="6" max="6" width="10.7109375" style="153" customWidth="1"/>
    <col min="7" max="7" width="15" style="153" customWidth="1"/>
    <col min="8" max="8" width="24" style="152" customWidth="1"/>
    <col min="9" max="10" width="30.5703125" style="152" customWidth="1"/>
    <col min="11" max="11" width="8.5703125" style="152" customWidth="1"/>
    <col min="12" max="12" width="10.7109375" style="152" customWidth="1"/>
  </cols>
  <sheetData>
    <row r="1" spans="1:12" ht="15.75">
      <c r="I1" s="358" t="s">
        <v>135</v>
      </c>
      <c r="J1" s="358"/>
      <c r="K1" s="358"/>
      <c r="L1" s="358"/>
    </row>
    <row r="2" spans="1:12" ht="15.75">
      <c r="E2" s="362"/>
      <c r="F2" s="362"/>
      <c r="G2" s="362"/>
      <c r="H2" s="362"/>
      <c r="I2" s="362" t="s">
        <v>162</v>
      </c>
      <c r="J2" s="362"/>
      <c r="K2" s="362"/>
      <c r="L2" s="362"/>
    </row>
    <row r="3" spans="1:12" ht="15.75"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</row>
    <row r="4" spans="1:12" ht="15.75">
      <c r="B4" s="366" t="s">
        <v>151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5.75">
      <c r="B5" s="155"/>
      <c r="C5" s="155"/>
      <c r="D5" s="155"/>
      <c r="E5" s="155"/>
      <c r="F5" s="187" t="s">
        <v>157</v>
      </c>
      <c r="G5" s="368" t="s">
        <v>152</v>
      </c>
      <c r="H5" s="368"/>
      <c r="I5" s="368"/>
      <c r="J5" s="368"/>
      <c r="K5" s="368"/>
      <c r="L5" s="368"/>
    </row>
    <row r="6" spans="1:12" ht="15.75">
      <c r="I6" s="154"/>
      <c r="J6" s="154"/>
      <c r="K6" s="154"/>
      <c r="L6" s="154"/>
    </row>
    <row r="7" spans="1:12">
      <c r="A7" s="365" t="s">
        <v>134</v>
      </c>
      <c r="B7" s="365" t="s">
        <v>1</v>
      </c>
      <c r="C7" s="365" t="s">
        <v>2</v>
      </c>
      <c r="D7" s="365" t="s">
        <v>3</v>
      </c>
      <c r="E7" s="369" t="s">
        <v>18</v>
      </c>
      <c r="F7" s="365" t="s">
        <v>6</v>
      </c>
      <c r="G7" s="365" t="s">
        <v>161</v>
      </c>
      <c r="H7" s="369" t="s">
        <v>0</v>
      </c>
      <c r="I7" s="370" t="s">
        <v>158</v>
      </c>
      <c r="J7" s="370"/>
      <c r="K7" s="370"/>
      <c r="L7" s="370"/>
    </row>
    <row r="8" spans="1:12">
      <c r="A8" s="365"/>
      <c r="B8" s="365"/>
      <c r="C8" s="365"/>
      <c r="D8" s="365"/>
      <c r="E8" s="369"/>
      <c r="F8" s="365"/>
      <c r="G8" s="365"/>
      <c r="H8" s="369"/>
      <c r="I8" s="370"/>
      <c r="J8" s="370"/>
      <c r="K8" s="370"/>
      <c r="L8" s="370"/>
    </row>
    <row r="9" spans="1:12" ht="89.25" customHeight="1">
      <c r="A9" s="365"/>
      <c r="B9" s="365"/>
      <c r="C9" s="365"/>
      <c r="D9" s="365"/>
      <c r="E9" s="369"/>
      <c r="F9" s="365"/>
      <c r="G9" s="365"/>
      <c r="H9" s="369"/>
      <c r="I9" s="156" t="s">
        <v>158</v>
      </c>
      <c r="J9" s="156" t="s">
        <v>159</v>
      </c>
      <c r="K9" s="157" t="s">
        <v>146</v>
      </c>
      <c r="L9" s="157" t="s">
        <v>148</v>
      </c>
    </row>
    <row r="10" spans="1:12">
      <c r="A10" s="199" t="s">
        <v>163</v>
      </c>
      <c r="B10" s="363" t="s">
        <v>273</v>
      </c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>
      <c r="A11" s="196" t="s">
        <v>163</v>
      </c>
      <c r="B11" s="255" t="s">
        <v>10</v>
      </c>
      <c r="C11" s="359" t="s">
        <v>255</v>
      </c>
      <c r="D11" s="360"/>
      <c r="E11" s="360"/>
      <c r="F11" s="360"/>
      <c r="G11" s="360"/>
      <c r="H11" s="360"/>
      <c r="I11" s="360"/>
      <c r="J11" s="360"/>
      <c r="K11" s="360"/>
      <c r="L11" s="361"/>
    </row>
    <row r="12" spans="1:12" ht="42.75" customHeight="1">
      <c r="A12" s="196" t="s">
        <v>163</v>
      </c>
      <c r="B12" s="256" t="s">
        <v>10</v>
      </c>
      <c r="C12" s="257" t="s">
        <v>9</v>
      </c>
      <c r="D12" s="529" t="s">
        <v>275</v>
      </c>
      <c r="E12" s="530"/>
      <c r="F12" s="530"/>
      <c r="G12" s="531"/>
      <c r="H12" s="262"/>
      <c r="I12" s="200" t="s">
        <v>258</v>
      </c>
      <c r="J12" s="288" t="s">
        <v>257</v>
      </c>
      <c r="K12" s="201" t="s">
        <v>160</v>
      </c>
      <c r="L12" s="238">
        <v>10</v>
      </c>
    </row>
    <row r="13" spans="1:12" ht="35.25" customHeight="1">
      <c r="A13" s="264" t="s">
        <v>163</v>
      </c>
      <c r="B13" s="256" t="s">
        <v>10</v>
      </c>
      <c r="C13" s="265" t="s">
        <v>9</v>
      </c>
      <c r="D13" s="266" t="s">
        <v>9</v>
      </c>
      <c r="E13" s="374" t="s">
        <v>256</v>
      </c>
      <c r="F13" s="371" t="s">
        <v>156</v>
      </c>
      <c r="G13" s="313"/>
      <c r="H13" s="232"/>
      <c r="I13" s="160" t="s">
        <v>260</v>
      </c>
      <c r="J13" s="287" t="s">
        <v>259</v>
      </c>
      <c r="K13" s="160" t="s">
        <v>240</v>
      </c>
      <c r="L13" s="284">
        <v>230</v>
      </c>
    </row>
    <row r="14" spans="1:12" ht="25.5">
      <c r="A14" s="267"/>
      <c r="B14" s="258"/>
      <c r="C14" s="259"/>
      <c r="D14" s="268"/>
      <c r="E14" s="375"/>
      <c r="F14" s="372"/>
      <c r="G14" s="314"/>
      <c r="H14" s="232"/>
      <c r="I14" s="263" t="s">
        <v>262</v>
      </c>
      <c r="J14" s="287" t="s">
        <v>261</v>
      </c>
      <c r="K14" s="160" t="s">
        <v>240</v>
      </c>
      <c r="L14" s="284">
        <v>300</v>
      </c>
    </row>
    <row r="15" spans="1:12" ht="76.5">
      <c r="A15" s="267"/>
      <c r="B15" s="258"/>
      <c r="C15" s="259"/>
      <c r="D15" s="268"/>
      <c r="E15" s="376"/>
      <c r="F15" s="373"/>
      <c r="G15" s="315"/>
      <c r="H15" s="232"/>
      <c r="I15" s="263" t="s">
        <v>264</v>
      </c>
      <c r="J15" s="287" t="s">
        <v>263</v>
      </c>
      <c r="K15" s="160" t="s">
        <v>240</v>
      </c>
      <c r="L15" s="284">
        <v>3706</v>
      </c>
    </row>
    <row r="16" spans="1:12" ht="12.75" customHeight="1">
      <c r="A16" s="269"/>
      <c r="B16" s="260"/>
      <c r="C16" s="261"/>
      <c r="D16" s="295" t="s">
        <v>14</v>
      </c>
      <c r="E16" s="296"/>
      <c r="F16" s="297"/>
      <c r="G16" s="193"/>
      <c r="H16" s="163"/>
      <c r="I16" s="163"/>
      <c r="J16" s="163"/>
      <c r="K16" s="163"/>
      <c r="L16" s="163"/>
    </row>
    <row r="17" spans="1:12">
      <c r="A17" s="197" t="s">
        <v>163</v>
      </c>
      <c r="B17" s="270" t="s">
        <v>10</v>
      </c>
      <c r="C17" s="220" t="s">
        <v>9</v>
      </c>
      <c r="D17" s="316" t="s">
        <v>15</v>
      </c>
      <c r="E17" s="316"/>
      <c r="F17" s="317"/>
      <c r="G17" s="217">
        <f>SUM(G16)</f>
        <v>0</v>
      </c>
      <c r="H17" s="209"/>
      <c r="I17" s="209"/>
      <c r="J17" s="209"/>
      <c r="K17" s="209"/>
      <c r="L17" s="209"/>
    </row>
    <row r="18" spans="1:12">
      <c r="A18" s="199" t="s">
        <v>163</v>
      </c>
      <c r="B18" s="277" t="s">
        <v>10</v>
      </c>
      <c r="C18" s="350" t="s">
        <v>17</v>
      </c>
      <c r="D18" s="351"/>
      <c r="E18" s="351"/>
      <c r="F18" s="352"/>
      <c r="G18" s="222">
        <f>SUM(G16)</f>
        <v>0</v>
      </c>
      <c r="H18" s="167"/>
      <c r="I18" s="166"/>
      <c r="J18" s="166"/>
      <c r="K18" s="166"/>
      <c r="L18" s="168"/>
    </row>
    <row r="19" spans="1:12">
      <c r="A19" s="229" t="s">
        <v>163</v>
      </c>
      <c r="B19" s="278" t="s">
        <v>12</v>
      </c>
      <c r="C19" s="279" t="s">
        <v>265</v>
      </c>
      <c r="D19" s="280"/>
      <c r="E19" s="280"/>
      <c r="F19" s="280"/>
      <c r="G19" s="280"/>
      <c r="H19" s="280"/>
      <c r="I19" s="280"/>
      <c r="J19" s="280"/>
      <c r="K19" s="280"/>
      <c r="L19" s="281"/>
    </row>
    <row r="20" spans="1:12" ht="51" customHeight="1">
      <c r="A20" s="298" t="s">
        <v>163</v>
      </c>
      <c r="B20" s="534" t="s">
        <v>12</v>
      </c>
      <c r="C20" s="526" t="s">
        <v>9</v>
      </c>
      <c r="D20" s="529" t="s">
        <v>276</v>
      </c>
      <c r="E20" s="530"/>
      <c r="F20" s="530"/>
      <c r="G20" s="531"/>
      <c r="H20" s="262"/>
      <c r="I20" s="274" t="s">
        <v>267</v>
      </c>
      <c r="J20" s="275" t="s">
        <v>266</v>
      </c>
      <c r="K20" s="286" t="s">
        <v>160</v>
      </c>
      <c r="L20" s="285">
        <v>3.46</v>
      </c>
    </row>
    <row r="21" spans="1:12" ht="25.5" customHeight="1">
      <c r="A21" s="318"/>
      <c r="B21" s="535"/>
      <c r="C21" s="527"/>
      <c r="D21" s="273" t="s">
        <v>9</v>
      </c>
      <c r="E21" s="532" t="s">
        <v>268</v>
      </c>
      <c r="F21" s="371" t="s">
        <v>13</v>
      </c>
      <c r="G21" s="313"/>
      <c r="H21" s="232"/>
      <c r="I21" s="205" t="s">
        <v>270</v>
      </c>
      <c r="J21" s="205" t="s">
        <v>269</v>
      </c>
      <c r="K21" s="205" t="s">
        <v>240</v>
      </c>
      <c r="L21" s="202">
        <v>231</v>
      </c>
    </row>
    <row r="22" spans="1:12">
      <c r="A22" s="318"/>
      <c r="B22" s="535"/>
      <c r="C22" s="527"/>
      <c r="D22" s="230"/>
      <c r="E22" s="533"/>
      <c r="F22" s="373"/>
      <c r="G22" s="315"/>
      <c r="H22" s="232"/>
      <c r="I22" s="205" t="s">
        <v>272</v>
      </c>
      <c r="J22" s="263" t="s">
        <v>271</v>
      </c>
      <c r="K22" s="160" t="s">
        <v>179</v>
      </c>
      <c r="L22" s="276">
        <v>218</v>
      </c>
    </row>
    <row r="23" spans="1:12" ht="12.75" customHeight="1">
      <c r="A23" s="299"/>
      <c r="B23" s="536"/>
      <c r="C23" s="528"/>
      <c r="D23" s="295" t="s">
        <v>14</v>
      </c>
      <c r="E23" s="296"/>
      <c r="F23" s="297"/>
      <c r="G23" s="193"/>
      <c r="H23" s="163"/>
      <c r="I23" s="163"/>
      <c r="J23" s="163"/>
      <c r="K23" s="163"/>
      <c r="L23" s="163"/>
    </row>
    <row r="24" spans="1:12">
      <c r="A24" s="199" t="s">
        <v>163</v>
      </c>
      <c r="B24" s="277" t="s">
        <v>12</v>
      </c>
      <c r="C24" s="220" t="s">
        <v>9</v>
      </c>
      <c r="D24" s="316" t="s">
        <v>15</v>
      </c>
      <c r="E24" s="316"/>
      <c r="F24" s="317"/>
      <c r="G24" s="217">
        <f>SUM(G23)</f>
        <v>0</v>
      </c>
      <c r="H24" s="209"/>
      <c r="I24" s="209"/>
      <c r="J24" s="209"/>
      <c r="K24" s="209"/>
      <c r="L24" s="209"/>
    </row>
    <row r="25" spans="1:12">
      <c r="A25" s="199" t="s">
        <v>163</v>
      </c>
      <c r="B25" s="271" t="s">
        <v>12</v>
      </c>
      <c r="C25" s="350" t="s">
        <v>17</v>
      </c>
      <c r="D25" s="351"/>
      <c r="E25" s="351"/>
      <c r="F25" s="352"/>
      <c r="G25" s="222">
        <f>SUM(G23)</f>
        <v>0</v>
      </c>
      <c r="H25" s="167"/>
      <c r="I25" s="166"/>
      <c r="J25" s="166"/>
      <c r="K25" s="166"/>
      <c r="L25" s="168"/>
    </row>
    <row r="26" spans="1:12">
      <c r="A26" s="199" t="s">
        <v>163</v>
      </c>
      <c r="B26" s="353" t="s">
        <v>16</v>
      </c>
      <c r="C26" s="353"/>
      <c r="D26" s="353"/>
      <c r="E26" s="353"/>
      <c r="F26" s="353"/>
      <c r="G26" s="223">
        <f>SUM(G25)</f>
        <v>0</v>
      </c>
      <c r="H26" s="170"/>
      <c r="I26" s="171"/>
      <c r="J26" s="171"/>
      <c r="K26" s="169"/>
      <c r="L26" s="172"/>
    </row>
    <row r="27" spans="1:12">
      <c r="A27" s="153"/>
      <c r="B27" s="354"/>
      <c r="C27" s="354"/>
      <c r="D27" s="354"/>
      <c r="E27" s="354"/>
      <c r="F27" s="354"/>
      <c r="G27" s="354"/>
      <c r="H27" s="354"/>
      <c r="I27" s="174"/>
      <c r="J27" s="153"/>
      <c r="K27" s="153"/>
      <c r="L27" s="153"/>
    </row>
    <row r="28" spans="1:12">
      <c r="A28" s="153"/>
      <c r="B28" s="173"/>
      <c r="C28" s="173"/>
      <c r="D28" s="173"/>
      <c r="E28" s="173"/>
      <c r="F28" s="173"/>
      <c r="G28" s="173"/>
      <c r="H28" s="173"/>
      <c r="I28" s="153"/>
      <c r="J28" s="153"/>
      <c r="K28" s="153"/>
      <c r="L28" s="153"/>
    </row>
    <row r="29" spans="1:12">
      <c r="H29" s="175"/>
    </row>
    <row r="30" spans="1:12">
      <c r="B30" s="355" t="s">
        <v>147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</row>
    <row r="32" spans="1:12" ht="13.5" thickBot="1"/>
    <row r="33" spans="1:7" ht="60.75" thickBot="1">
      <c r="A33" s="326" t="s">
        <v>136</v>
      </c>
      <c r="B33" s="327"/>
      <c r="C33" s="327"/>
      <c r="D33" s="327"/>
      <c r="E33" s="328"/>
      <c r="F33" s="176" t="s">
        <v>203</v>
      </c>
      <c r="G33" s="177"/>
    </row>
    <row r="34" spans="1:7" ht="15.75" thickBot="1">
      <c r="A34" s="329" t="s">
        <v>137</v>
      </c>
      <c r="B34" s="330"/>
      <c r="C34" s="330"/>
      <c r="D34" s="330"/>
      <c r="E34" s="331"/>
      <c r="F34" s="178"/>
    </row>
    <row r="35" spans="1:7" ht="15.75" thickBot="1">
      <c r="A35" s="332" t="s">
        <v>138</v>
      </c>
      <c r="B35" s="333"/>
      <c r="C35" s="333"/>
      <c r="D35" s="333"/>
      <c r="E35" s="334"/>
      <c r="F35" s="179">
        <f>SUM(F36:F40)</f>
        <v>0</v>
      </c>
    </row>
    <row r="36" spans="1:7" ht="15">
      <c r="A36" s="335" t="s">
        <v>143</v>
      </c>
      <c r="B36" s="336"/>
      <c r="C36" s="336"/>
      <c r="D36" s="336"/>
      <c r="E36" s="337"/>
      <c r="F36" s="180"/>
    </row>
    <row r="37" spans="1:7" ht="15">
      <c r="A37" s="344" t="s">
        <v>154</v>
      </c>
      <c r="B37" s="345"/>
      <c r="C37" s="345"/>
      <c r="D37" s="345"/>
      <c r="E37" s="346"/>
      <c r="F37" s="180"/>
    </row>
    <row r="38" spans="1:7" ht="15">
      <c r="A38" s="335" t="s">
        <v>150</v>
      </c>
      <c r="B38" s="336"/>
      <c r="C38" s="336"/>
      <c r="D38" s="336"/>
      <c r="E38" s="337"/>
      <c r="F38" s="180"/>
    </row>
    <row r="39" spans="1:7" ht="15">
      <c r="A39" s="335" t="s">
        <v>144</v>
      </c>
      <c r="B39" s="336"/>
      <c r="C39" s="336"/>
      <c r="D39" s="336"/>
      <c r="E39" s="337"/>
      <c r="F39" s="181"/>
    </row>
    <row r="40" spans="1:7" ht="15">
      <c r="A40" s="338" t="s">
        <v>145</v>
      </c>
      <c r="B40" s="339"/>
      <c r="C40" s="339"/>
      <c r="D40" s="339"/>
      <c r="E40" s="340"/>
      <c r="F40" s="181"/>
    </row>
    <row r="41" spans="1:7" ht="15.75" thickBot="1">
      <c r="F41" s="181"/>
    </row>
    <row r="42" spans="1:7" ht="15.75" thickBot="1">
      <c r="A42" s="341" t="s">
        <v>139</v>
      </c>
      <c r="B42" s="342"/>
      <c r="C42" s="342"/>
      <c r="D42" s="342"/>
      <c r="E42" s="343"/>
      <c r="F42" s="182">
        <f>SUM(F43:F46)</f>
        <v>0</v>
      </c>
    </row>
    <row r="43" spans="1:7" ht="15">
      <c r="A43" s="347" t="s">
        <v>140</v>
      </c>
      <c r="B43" s="348"/>
      <c r="C43" s="348"/>
      <c r="D43" s="348"/>
      <c r="E43" s="349"/>
      <c r="F43" s="183"/>
    </row>
    <row r="44" spans="1:7" ht="15">
      <c r="A44" s="335" t="s">
        <v>149</v>
      </c>
      <c r="B44" s="336"/>
      <c r="C44" s="336"/>
      <c r="D44" s="336"/>
      <c r="E44" s="337"/>
      <c r="F44" s="184"/>
    </row>
    <row r="45" spans="1:7" ht="15">
      <c r="A45" s="335" t="s">
        <v>153</v>
      </c>
      <c r="B45" s="336"/>
      <c r="C45" s="336"/>
      <c r="D45" s="336"/>
      <c r="E45" s="337"/>
      <c r="F45" s="185"/>
    </row>
    <row r="46" spans="1:7" ht="15.75" thickBot="1">
      <c r="A46" s="335" t="s">
        <v>142</v>
      </c>
      <c r="B46" s="336"/>
      <c r="C46" s="336"/>
      <c r="D46" s="336"/>
      <c r="E46" s="337"/>
      <c r="F46" s="181"/>
    </row>
    <row r="47" spans="1:7" ht="15.75" thickBot="1">
      <c r="A47" s="323" t="s">
        <v>141</v>
      </c>
      <c r="B47" s="324"/>
      <c r="C47" s="324"/>
      <c r="D47" s="324"/>
      <c r="E47" s="325"/>
      <c r="F47" s="186">
        <f>F35+F42</f>
        <v>0</v>
      </c>
    </row>
  </sheetData>
  <mergeCells count="51">
    <mergeCell ref="G5:L5"/>
    <mergeCell ref="D16:F16"/>
    <mergeCell ref="D20:G20"/>
    <mergeCell ref="E21:E22"/>
    <mergeCell ref="D23:F23"/>
    <mergeCell ref="G7:G9"/>
    <mergeCell ref="H7:H9"/>
    <mergeCell ref="I7:L8"/>
    <mergeCell ref="B10:L10"/>
    <mergeCell ref="C11:L11"/>
    <mergeCell ref="F7:F9"/>
    <mergeCell ref="C18:F18"/>
    <mergeCell ref="B20:B23"/>
    <mergeCell ref="F21:F22"/>
    <mergeCell ref="G21:G22"/>
    <mergeCell ref="I1:L1"/>
    <mergeCell ref="E2:H2"/>
    <mergeCell ref="I2:L2"/>
    <mergeCell ref="B3:L3"/>
    <mergeCell ref="B4:L4"/>
    <mergeCell ref="A7:A9"/>
    <mergeCell ref="B7:B9"/>
    <mergeCell ref="C7:C9"/>
    <mergeCell ref="D7:D9"/>
    <mergeCell ref="E7:E9"/>
    <mergeCell ref="A47:E47"/>
    <mergeCell ref="D12:G12"/>
    <mergeCell ref="E13:E15"/>
    <mergeCell ref="F13:F15"/>
    <mergeCell ref="G13:G15"/>
    <mergeCell ref="D17:F17"/>
    <mergeCell ref="A36:E36"/>
    <mergeCell ref="A37:E37"/>
    <mergeCell ref="A38:E38"/>
    <mergeCell ref="A39:E39"/>
    <mergeCell ref="A40:E40"/>
    <mergeCell ref="A42:E42"/>
    <mergeCell ref="B26:F26"/>
    <mergeCell ref="B27:H27"/>
    <mergeCell ref="B30:L30"/>
    <mergeCell ref="D24:F24"/>
    <mergeCell ref="C25:F25"/>
    <mergeCell ref="A20:A23"/>
    <mergeCell ref="C20:C23"/>
    <mergeCell ref="A46:E46"/>
    <mergeCell ref="A44:E44"/>
    <mergeCell ref="A45:E45"/>
    <mergeCell ref="A33:E33"/>
    <mergeCell ref="A34:E34"/>
    <mergeCell ref="A35:E35"/>
    <mergeCell ref="A43:E43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9</vt:i4>
      </vt:variant>
    </vt:vector>
  </HeadingPairs>
  <TitlesOfParts>
    <vt:vector size="9" baseType="lpstr">
      <vt:lpstr>progimn</vt:lpstr>
      <vt:lpstr>pagrind</vt:lpstr>
      <vt:lpstr>suc</vt:lpstr>
      <vt:lpstr>gimn</vt:lpstr>
      <vt:lpstr>meno</vt:lpstr>
      <vt:lpstr>src</vt:lpstr>
      <vt:lpstr>darželiai</vt:lpstr>
      <vt:lpstr>KMSA išlaikymas</vt:lpstr>
      <vt:lpstr>pspc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Kamilė</cp:lastModifiedBy>
  <cp:lastPrinted>2023-02-10T09:29:57Z</cp:lastPrinted>
  <dcterms:created xsi:type="dcterms:W3CDTF">2004-05-19T10:48:48Z</dcterms:created>
  <dcterms:modified xsi:type="dcterms:W3CDTF">2023-02-23T09:07:29Z</dcterms:modified>
</cp:coreProperties>
</file>